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13_ncr:1_{C725BD7C-9D4D-47E1-83EA-64B97BE0218C}" xr6:coauthVersionLast="47" xr6:coauthVersionMax="47" xr10:uidLastSave="{00000000-0000-0000-0000-000000000000}"/>
  <workbookProtection workbookAlgorithmName="SHA-512" workbookHashValue="okJH6XKvpZ6vCCdYTXDA+JKFST1zOStB3Ma/RGq4sybXdGoThv6AQtAZ8UAW88wRB+2HXbtHXeBWU36JrbHSsg==" workbookSaltValue="Xh0Vjq9rwihskTZPjwnclA==" workbookSpinCount="100000" lockStructure="1"/>
  <bookViews>
    <workbookView xWindow="-108" yWindow="-108" windowWidth="23256" windowHeight="12456" tabRatio="697" xr2:uid="{00000000-000D-0000-FFFF-FFFF00000000}"/>
  </bookViews>
  <sheets>
    <sheet name="Início" sheetId="11" r:id="rId1"/>
    <sheet name="Configuração" sheetId="7" r:id="rId2"/>
    <sheet name="1 Bimestre" sheetId="1" r:id="rId3"/>
    <sheet name="2 Bimestre" sheetId="8" r:id="rId4"/>
    <sheet name="3 Bimestre" sheetId="9" r:id="rId5"/>
    <sheet name="4 Bimestre" sheetId="10" r:id="rId6"/>
    <sheet name="Boletim" sheetId="2" r:id="rId7"/>
    <sheet name="INSTRUÇÕES" sheetId="12" r:id="rId8"/>
  </sheets>
  <definedNames>
    <definedName name="aluno" localSheetId="3">'2 Bimestre'!$A$5:$A$44</definedName>
    <definedName name="aluno" localSheetId="4">'3 Bimestre'!$A$5:$A$44</definedName>
    <definedName name="aluno" localSheetId="5">'4 Bimestre'!$A$5:$A$44</definedName>
    <definedName name="aluno">'1 Bimestre'!$A$5:$A$44</definedName>
    <definedName name="_xlnm.Print_Area" localSheetId="6">Boletim!$A$2:$R$37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5" i="10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5" i="9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6" i="8"/>
  <c r="A5" i="8"/>
  <c r="C3" i="2"/>
  <c r="B45" i="1"/>
  <c r="C3" i="7"/>
  <c r="C4" i="7"/>
  <c r="C5" i="7"/>
  <c r="C6" i="7"/>
  <c r="C7" i="7"/>
  <c r="C8" i="7"/>
  <c r="C9" i="7"/>
  <c r="C10" i="7"/>
  <c r="C11" i="7"/>
  <c r="C2" i="7"/>
  <c r="B16" i="2" l="1"/>
  <c r="B8" i="2"/>
  <c r="B9" i="2"/>
  <c r="B10" i="2"/>
  <c r="B11" i="2"/>
  <c r="B12" i="2"/>
  <c r="B13" i="2"/>
  <c r="B14" i="2"/>
  <c r="B15" i="2"/>
  <c r="B7" i="2"/>
  <c r="C16" i="2" l="1"/>
  <c r="C15" i="2"/>
  <c r="C14" i="2"/>
  <c r="C13" i="2"/>
  <c r="C12" i="2"/>
  <c r="C11" i="2"/>
  <c r="C10" i="2"/>
  <c r="C9" i="2"/>
  <c r="C8" i="2"/>
  <c r="C7" i="2"/>
  <c r="M16" i="2"/>
  <c r="M15" i="2"/>
  <c r="M14" i="2"/>
  <c r="M13" i="2"/>
  <c r="M12" i="2"/>
  <c r="M11" i="2"/>
  <c r="M10" i="2"/>
  <c r="M9" i="2"/>
  <c r="M8" i="2"/>
  <c r="M7" i="2"/>
  <c r="L16" i="2"/>
  <c r="L15" i="2"/>
  <c r="L14" i="2"/>
  <c r="L13" i="2"/>
  <c r="L12" i="2"/>
  <c r="L11" i="2"/>
  <c r="L10" i="2"/>
  <c r="L9" i="2"/>
  <c r="L8" i="2"/>
  <c r="L7" i="2"/>
  <c r="J16" i="2"/>
  <c r="J15" i="2"/>
  <c r="J14" i="2"/>
  <c r="J13" i="2"/>
  <c r="J12" i="2"/>
  <c r="J11" i="2"/>
  <c r="J10" i="2"/>
  <c r="J9" i="2"/>
  <c r="J8" i="2"/>
  <c r="J7" i="2"/>
  <c r="I16" i="2"/>
  <c r="I15" i="2"/>
  <c r="I14" i="2"/>
  <c r="I13" i="2"/>
  <c r="I12" i="2"/>
  <c r="I11" i="2"/>
  <c r="I10" i="2"/>
  <c r="I9" i="2"/>
  <c r="I8" i="2"/>
  <c r="I7" i="2"/>
  <c r="G16" i="2"/>
  <c r="G15" i="2"/>
  <c r="G14" i="2"/>
  <c r="G13" i="2"/>
  <c r="G12" i="2"/>
  <c r="G11" i="2"/>
  <c r="G10" i="2"/>
  <c r="G9" i="2"/>
  <c r="G8" i="2"/>
  <c r="G7" i="2"/>
  <c r="F16" i="2"/>
  <c r="F15" i="2"/>
  <c r="F14" i="2"/>
  <c r="F13" i="2"/>
  <c r="F12" i="2"/>
  <c r="F11" i="2"/>
  <c r="F10" i="2"/>
  <c r="F9" i="2"/>
  <c r="F8" i="2"/>
  <c r="F7" i="2"/>
  <c r="D16" i="2" l="1"/>
  <c r="P16" i="2" s="1"/>
  <c r="D15" i="2"/>
  <c r="P15" i="2" s="1"/>
  <c r="D14" i="2"/>
  <c r="P14" i="2" s="1"/>
  <c r="D13" i="2"/>
  <c r="P13" i="2" s="1"/>
  <c r="D12" i="2"/>
  <c r="P12" i="2" s="1"/>
  <c r="D11" i="2"/>
  <c r="P11" i="2" s="1"/>
  <c r="D10" i="2"/>
  <c r="P10" i="2" s="1"/>
  <c r="D9" i="2"/>
  <c r="P9" i="2" s="1"/>
  <c r="D7" i="2"/>
  <c r="P7" i="2" s="1"/>
  <c r="D8" i="2"/>
  <c r="P8" i="2" s="1"/>
  <c r="N7" i="2"/>
  <c r="H7" i="2" l="1"/>
  <c r="K7" i="2"/>
  <c r="E7" i="2"/>
  <c r="E13" i="2"/>
  <c r="E9" i="2"/>
  <c r="K14" i="2"/>
  <c r="T45" i="10"/>
  <c r="R45" i="10"/>
  <c r="P45" i="10"/>
  <c r="N45" i="10"/>
  <c r="L45" i="10"/>
  <c r="J45" i="10"/>
  <c r="H45" i="10"/>
  <c r="F45" i="10"/>
  <c r="D45" i="10"/>
  <c r="B45" i="10"/>
  <c r="T3" i="10"/>
  <c r="R3" i="10"/>
  <c r="P3" i="10"/>
  <c r="N3" i="10"/>
  <c r="L3" i="10"/>
  <c r="J3" i="10"/>
  <c r="H3" i="10"/>
  <c r="F3" i="10"/>
  <c r="D3" i="10"/>
  <c r="B3" i="10"/>
  <c r="T45" i="9"/>
  <c r="R45" i="9"/>
  <c r="P45" i="9"/>
  <c r="N45" i="9"/>
  <c r="L45" i="9"/>
  <c r="J45" i="9"/>
  <c r="H45" i="9"/>
  <c r="F45" i="9"/>
  <c r="D45" i="9"/>
  <c r="B45" i="9"/>
  <c r="T3" i="9"/>
  <c r="R3" i="9"/>
  <c r="P3" i="9"/>
  <c r="N3" i="9"/>
  <c r="L3" i="9"/>
  <c r="J3" i="9"/>
  <c r="H3" i="9"/>
  <c r="F3" i="9"/>
  <c r="D3" i="9"/>
  <c r="B3" i="9"/>
  <c r="T45" i="8"/>
  <c r="R45" i="8"/>
  <c r="P45" i="8"/>
  <c r="N45" i="8"/>
  <c r="L45" i="8"/>
  <c r="J45" i="8"/>
  <c r="H45" i="8"/>
  <c r="F45" i="8"/>
  <c r="D45" i="8"/>
  <c r="B45" i="8"/>
  <c r="T3" i="8"/>
  <c r="R3" i="8"/>
  <c r="P3" i="8"/>
  <c r="N3" i="8"/>
  <c r="L3" i="8"/>
  <c r="J3" i="8"/>
  <c r="H3" i="8"/>
  <c r="F3" i="8"/>
  <c r="D3" i="8"/>
  <c r="B3" i="8"/>
  <c r="Q3" i="2"/>
  <c r="O3" i="2"/>
  <c r="E8" i="2"/>
  <c r="E10" i="2"/>
  <c r="N12" i="2"/>
  <c r="H13" i="2"/>
  <c r="E14" i="2"/>
  <c r="H16" i="2"/>
  <c r="T3" i="1"/>
  <c r="R3" i="1"/>
  <c r="P3" i="1"/>
  <c r="N3" i="1"/>
  <c r="L3" i="1"/>
  <c r="J3" i="1"/>
  <c r="H3" i="1"/>
  <c r="F3" i="1"/>
  <c r="D3" i="1"/>
  <c r="B3" i="1"/>
  <c r="N10" i="2" l="1"/>
  <c r="H15" i="2"/>
  <c r="K15" i="2"/>
  <c r="H11" i="2"/>
  <c r="K11" i="2"/>
  <c r="E15" i="2"/>
  <c r="N11" i="2"/>
  <c r="K10" i="2"/>
  <c r="H10" i="2"/>
  <c r="H14" i="2"/>
  <c r="H9" i="2"/>
  <c r="K9" i="2"/>
  <c r="K13" i="2"/>
  <c r="E11" i="2"/>
  <c r="K12" i="2"/>
  <c r="H12" i="2"/>
  <c r="H8" i="2"/>
  <c r="K8" i="2"/>
  <c r="N8" i="2"/>
  <c r="E12" i="2"/>
  <c r="K16" i="2"/>
  <c r="N9" i="2"/>
  <c r="E16" i="2"/>
  <c r="N13" i="2"/>
  <c r="N14" i="2"/>
  <c r="N15" i="2"/>
  <c r="N16" i="2"/>
  <c r="O7" i="2"/>
  <c r="Q7" i="2" s="1"/>
  <c r="O16" i="2"/>
  <c r="O15" i="2"/>
  <c r="O14" i="2"/>
  <c r="O13" i="2"/>
  <c r="O12" i="2"/>
  <c r="O11" i="2"/>
  <c r="O10" i="2"/>
  <c r="O9" i="2"/>
  <c r="O8" i="2"/>
  <c r="T45" i="1"/>
  <c r="R45" i="1"/>
  <c r="D45" i="1"/>
  <c r="F45" i="1"/>
  <c r="H45" i="1"/>
  <c r="J45" i="1"/>
  <c r="L45" i="1"/>
  <c r="N45" i="1"/>
  <c r="P45" i="1"/>
  <c r="Q13" i="2" l="1"/>
  <c r="Q9" i="2"/>
  <c r="Q16" i="2"/>
  <c r="Q14" i="2"/>
  <c r="Q15" i="2"/>
  <c r="Q10" i="2"/>
  <c r="Q11" i="2"/>
  <c r="Q8" i="2"/>
  <c r="Q12" i="2"/>
</calcChain>
</file>

<file path=xl/sharedStrings.xml><?xml version="1.0" encoding="utf-8"?>
<sst xmlns="http://schemas.openxmlformats.org/spreadsheetml/2006/main" count="186" uniqueCount="91">
  <si>
    <t>Aluno</t>
  </si>
  <si>
    <t>Nota</t>
  </si>
  <si>
    <t>Aluno 1</t>
  </si>
  <si>
    <t>Aluno 2</t>
  </si>
  <si>
    <t>Aluno 3</t>
  </si>
  <si>
    <t>Aluno 4</t>
  </si>
  <si>
    <t>Aluno 5</t>
  </si>
  <si>
    <t>Aluno 6</t>
  </si>
  <si>
    <t>Aluno 7</t>
  </si>
  <si>
    <t>Aluno 8</t>
  </si>
  <si>
    <t>Aluno 9</t>
  </si>
  <si>
    <t>Aluno 10</t>
  </si>
  <si>
    <t>Aluno 11</t>
  </si>
  <si>
    <t>Aluno 12</t>
  </si>
  <si>
    <t>Aluno 13</t>
  </si>
  <si>
    <t>Aluno 14</t>
  </si>
  <si>
    <t>Aluno 15</t>
  </si>
  <si>
    <t>Aluno 16</t>
  </si>
  <si>
    <t>Aluno 17</t>
  </si>
  <si>
    <t>Aluno 18</t>
  </si>
  <si>
    <t>Aluno 19</t>
  </si>
  <si>
    <t>Aluno 20</t>
  </si>
  <si>
    <t>Aluno 21</t>
  </si>
  <si>
    <t>Aluno 22</t>
  </si>
  <si>
    <t>Aluno 23</t>
  </si>
  <si>
    <t>Aluno 24</t>
  </si>
  <si>
    <t>Aluno 25</t>
  </si>
  <si>
    <t>Aluno 26</t>
  </si>
  <si>
    <t>Aluno 27</t>
  </si>
  <si>
    <t>Aluno 28</t>
  </si>
  <si>
    <t>Aluno 29</t>
  </si>
  <si>
    <t>Aluno 30</t>
  </si>
  <si>
    <t>Aluno 31</t>
  </si>
  <si>
    <t>Aluno 32</t>
  </si>
  <si>
    <t>Aluno 33</t>
  </si>
  <si>
    <t>Aluno 34</t>
  </si>
  <si>
    <t>Aluno 35</t>
  </si>
  <si>
    <t>Aluno 36</t>
  </si>
  <si>
    <t>Aluno 37</t>
  </si>
  <si>
    <t>Aluno 38</t>
  </si>
  <si>
    <t>Aluno 39</t>
  </si>
  <si>
    <t>Aluno 40</t>
  </si>
  <si>
    <t>Disciplina</t>
  </si>
  <si>
    <t>Faltas</t>
  </si>
  <si>
    <t>PORTUGUÊS</t>
  </si>
  <si>
    <t>MATEMÁTICA</t>
  </si>
  <si>
    <t>HISTÓRIA</t>
  </si>
  <si>
    <t>GEOGRAFIA</t>
  </si>
  <si>
    <t>QUÍMICA</t>
  </si>
  <si>
    <t>BIOLOGIA</t>
  </si>
  <si>
    <t>FÍSICA</t>
  </si>
  <si>
    <t>ED FÍSICA</t>
  </si>
  <si>
    <t>INGLÊS</t>
  </si>
  <si>
    <t>N</t>
  </si>
  <si>
    <t>F</t>
  </si>
  <si>
    <t>Avaliação / Situação</t>
  </si>
  <si>
    <t>Média</t>
  </si>
  <si>
    <t>Situação</t>
  </si>
  <si>
    <t>Série</t>
  </si>
  <si>
    <t>ARTES</t>
  </si>
  <si>
    <t>Selecione um aluno:</t>
  </si>
  <si>
    <t>Aluno / Disciplina</t>
  </si>
  <si>
    <t>Turma</t>
  </si>
  <si>
    <t>A</t>
  </si>
  <si>
    <t>Percentual mín. de de frequência</t>
  </si>
  <si>
    <t>Critérios para aprovação</t>
  </si>
  <si>
    <t>% Freq Total</t>
  </si>
  <si>
    <t>Aulas por ano</t>
  </si>
  <si>
    <t xml:space="preserve"> </t>
  </si>
  <si>
    <t>% Freq</t>
  </si>
  <si>
    <t>Média da classe</t>
  </si>
  <si>
    <t>Média da Classe</t>
  </si>
  <si>
    <t>PLANILHA DE BOLETIM ESCOLAR</t>
  </si>
  <si>
    <t>Insira aqui as disciplinas</t>
  </si>
  <si>
    <t>Aulas por Trimestre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</si>
  <si>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</si>
  <si>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r>
      <t>2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</si>
  <si>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</si>
  <si>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r>
      <t>4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</si>
  <si>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t>Desenvolvido por:  Excel Easy</t>
  </si>
  <si>
    <t>INSTRUÇÕES DE USO (Leia antes de utilizar a planilha)</t>
  </si>
  <si>
    <t>Este modelo de Planilha foi desenvolvido e testado no Microsoft Excel para Windows. Não garantimos a compatibilidade com o Excel para MAC, Google Sheets, Excel para celular, tablet, ou qualquer outro software de Planilhas que não seja o Microsoft Excel para Windows.</t>
  </si>
  <si>
    <t>Média mínima para aprovação:</t>
  </si>
  <si>
    <r>
      <rPr>
        <b/>
        <u/>
        <sz val="12"/>
        <color rgb="FF134138"/>
        <rFont val="Calibri"/>
        <family val="2"/>
        <scheme val="minor"/>
      </rPr>
      <t>Importante:</t>
    </r>
    <r>
      <rPr>
        <b/>
        <sz val="12"/>
        <color rgb="FF134138"/>
        <rFont val="Calibri"/>
        <family val="2"/>
        <scheme val="minor"/>
      </rPr>
      <t xml:space="preserve">
A planilha irá calcular a Média e Situação se todos os bimestres não forem preenchidos.
Não é possível imprimir todos os boletins de uma só vez.</t>
    </r>
  </si>
  <si>
    <r>
      <t>Para começar a inserir as notas e faltas, acesse a guia que contém o</t>
    </r>
    <r>
      <rPr>
        <b/>
        <u/>
        <sz val="12"/>
        <color rgb="FF134138"/>
        <rFont val="Calibri"/>
        <family val="2"/>
        <scheme val="minor"/>
      </rPr>
      <t xml:space="preserve"> Bimestre</t>
    </r>
    <r>
      <rPr>
        <b/>
        <sz val="12"/>
        <color rgb="FF134138"/>
        <rFont val="Calibri"/>
        <family val="2"/>
        <scheme val="minor"/>
      </rPr>
      <t xml:space="preserve">. 
Comece inserindo o nome dos alunos, a planilha está configurada para até 40 alunos. Ao preencher o nome dos alunos na guia </t>
    </r>
    <r>
      <rPr>
        <b/>
        <u/>
        <sz val="12"/>
        <color rgb="FF134138"/>
        <rFont val="Calibri"/>
        <family val="2"/>
        <scheme val="minor"/>
      </rPr>
      <t>1ºBimestre</t>
    </r>
    <r>
      <rPr>
        <b/>
        <sz val="12"/>
        <color rgb="FF134138"/>
        <rFont val="Calibri"/>
        <family val="2"/>
        <scheme val="minor"/>
      </rPr>
      <t>, os demais bimestres também serão preenchidos com os nomes. 
Note que as matérias já estão preenchidas de acordo com o inserido na guia,</t>
    </r>
    <r>
      <rPr>
        <b/>
        <u/>
        <sz val="12"/>
        <color rgb="FF134138"/>
        <rFont val="Calibri"/>
        <family val="2"/>
        <scheme val="minor"/>
      </rPr>
      <t xml:space="preserve"> Configurações.</t>
    </r>
    <r>
      <rPr>
        <b/>
        <sz val="12"/>
        <color rgb="FF134138"/>
        <rFont val="Calibri"/>
        <family val="2"/>
        <scheme val="minor"/>
      </rPr>
      <t xml:space="preserve">
Agora, basta inserir a nota e falta de cada aluno em cada disciplina. </t>
    </r>
  </si>
  <si>
    <r>
      <t xml:space="preserve">Para acessar o Boletim, vá até o botão </t>
    </r>
    <r>
      <rPr>
        <b/>
        <u/>
        <sz val="12"/>
        <color rgb="FF134138"/>
        <rFont val="Calibri"/>
        <family val="2"/>
        <scheme val="minor"/>
      </rPr>
      <t>Imprimir Boletim</t>
    </r>
    <r>
      <rPr>
        <b/>
        <sz val="12"/>
        <color rgb="FF134138"/>
        <rFont val="Calibri"/>
        <family val="2"/>
        <scheme val="minor"/>
      </rPr>
      <t xml:space="preserve">. 
Escolha um aluno no campo </t>
    </r>
    <r>
      <rPr>
        <b/>
        <u/>
        <sz val="12"/>
        <color rgb="FF134138"/>
        <rFont val="Calibri"/>
        <family val="2"/>
        <scheme val="minor"/>
      </rPr>
      <t>Selecione um aluno</t>
    </r>
    <r>
      <rPr>
        <b/>
        <sz val="12"/>
        <color rgb="FF134138"/>
        <rFont val="Calibri"/>
        <family val="2"/>
        <scheme val="minor"/>
      </rPr>
      <t xml:space="preserve">. 
Feito isso, a planilha fará automaticamente todos os cálculos de notas, médias, faltas e aprovação de acordo com os critérios configurados na guia </t>
    </r>
    <r>
      <rPr>
        <b/>
        <u/>
        <sz val="12"/>
        <color rgb="FF134138"/>
        <rFont val="Calibri"/>
        <family val="2"/>
        <scheme val="minor"/>
      </rPr>
      <t>Configuração</t>
    </r>
    <r>
      <rPr>
        <b/>
        <sz val="12"/>
        <color rgb="FF134138"/>
        <rFont val="Calibri"/>
        <family val="2"/>
        <scheme val="minor"/>
      </rPr>
      <t>.
Abaixo do boletim, você poderá visualizar um gráfico com as notas dos alunos.</t>
    </r>
  </si>
  <si>
    <t xml:space="preserve">A Planilha de Boletim Escolar é bloqueada para edição em sua estrutura por questões de direitos autorais. Caso tenha interesse em adquirir a versão editável, basta acessar este link: </t>
  </si>
  <si>
    <t>https://loja.exceleasy.com.br/produto/planilha-de-boletim-escolar-editavel</t>
  </si>
  <si>
    <t>Importante: Não realizamos alterações na planilha (isto inclui a versão gratuita e a versão editável). Ao adquirir a versão editável, qualquer alteração é de responsabilidade do usuário da planilha.</t>
  </si>
  <si>
    <t xml:space="preserve">A Planilha deBoletim Escolar é disponibilizada exclusivamente no site oficial do desenvolvedor. O download de modelo não lhe garante o direito de comercializá-lo ou distribuí-lo em outros sites. Qualquer violação de direitos autorais, será respondida judicialmente. </t>
  </si>
  <si>
    <r>
      <t xml:space="preserve">Para usar a planilha, acesse a guia </t>
    </r>
    <r>
      <rPr>
        <b/>
        <u/>
        <sz val="12"/>
        <color rgb="FF134138"/>
        <rFont val="Calibri"/>
        <family val="2"/>
        <scheme val="minor"/>
      </rPr>
      <t>Configuração</t>
    </r>
    <r>
      <rPr>
        <b/>
        <sz val="12"/>
        <color rgb="FF134138"/>
        <rFont val="Calibri"/>
        <family val="2"/>
        <scheme val="minor"/>
      </rPr>
      <t xml:space="preserve"> e insira as disciplinas que serão avaliadas.
Em seguida, insira a quantidade de aulas de cada disciplina no bimestre.
O campo </t>
    </r>
    <r>
      <rPr>
        <b/>
        <u/>
        <sz val="12"/>
        <color rgb="FF134138"/>
        <rFont val="Calibri"/>
        <family val="2"/>
        <scheme val="minor"/>
      </rPr>
      <t>Aulas</t>
    </r>
    <r>
      <rPr>
        <b/>
        <sz val="12"/>
        <color rgb="FF134138"/>
        <rFont val="Calibri"/>
        <family val="2"/>
        <scheme val="minor"/>
      </rPr>
      <t xml:space="preserve"> </t>
    </r>
    <r>
      <rPr>
        <b/>
        <u/>
        <sz val="12"/>
        <color rgb="FF134138"/>
        <rFont val="Calibri"/>
        <family val="2"/>
        <scheme val="minor"/>
      </rPr>
      <t>por ano</t>
    </r>
    <r>
      <rPr>
        <b/>
        <sz val="12"/>
        <color rgb="FF134138"/>
        <rFont val="Calibri"/>
        <family val="2"/>
        <scheme val="minor"/>
      </rPr>
      <t xml:space="preserve"> será calculado automaticamente.
No item </t>
    </r>
    <r>
      <rPr>
        <b/>
        <u/>
        <sz val="12"/>
        <color rgb="FF134138"/>
        <rFont val="Calibri"/>
        <family val="2"/>
        <scheme val="minor"/>
      </rPr>
      <t>Média mínima para aprovação</t>
    </r>
    <r>
      <rPr>
        <b/>
        <sz val="12"/>
        <color rgb="FF134138"/>
        <rFont val="Calibri"/>
        <family val="2"/>
        <scheme val="minor"/>
      </rPr>
      <t xml:space="preserve">, insira a média para aprovação.
No item </t>
    </r>
    <r>
      <rPr>
        <b/>
        <u/>
        <sz val="12"/>
        <color rgb="FF134138"/>
        <rFont val="Calibri"/>
        <family val="2"/>
        <scheme val="minor"/>
      </rPr>
      <t>Percentual de mín. de frequência</t>
    </r>
    <r>
      <rPr>
        <b/>
        <sz val="12"/>
        <color rgb="FF134138"/>
        <rFont val="Calibri"/>
        <family val="2"/>
        <scheme val="minor"/>
      </rPr>
      <t xml:space="preserve">, insira o percentual mínimo de frequência.
Por último, insira a </t>
    </r>
    <r>
      <rPr>
        <b/>
        <u/>
        <sz val="12"/>
        <color rgb="FF134138"/>
        <rFont val="Calibri"/>
        <family val="2"/>
        <scheme val="minor"/>
      </rPr>
      <t>Série e Turma</t>
    </r>
    <r>
      <rPr>
        <b/>
        <sz val="12"/>
        <color rgb="FF13413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</si>
</sst>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rgb="FF1E7AB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rgb="FF13413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134138"/>
      <name val="Calibri"/>
      <family val="2"/>
      <scheme val="minor"/>
    </font>
    <font>
      <b/>
      <u/>
      <sz val="12"/>
      <color rgb="FF13413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E7A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rgb="FF1E7AB2"/>
      </right>
      <top/>
      <bottom/>
      <diagonal/>
    </border>
    <border>
      <left style="medium">
        <color rgb="FF1E7AB2"/>
      </left>
      <right style="hair">
        <color rgb="FF1E7AB2"/>
      </right>
      <top style="hair">
        <color rgb="FF1E7AB2"/>
      </top>
      <bottom style="hair">
        <color rgb="FF1E7AB2"/>
      </bottom>
      <diagonal/>
    </border>
    <border>
      <left style="hair">
        <color rgb="FF1E7AB2"/>
      </left>
      <right style="medium">
        <color rgb="FF1E7AB2"/>
      </right>
      <top style="hair">
        <color rgb="FF1E7AB2"/>
      </top>
      <bottom style="hair">
        <color rgb="FF1E7AB2"/>
      </bottom>
      <diagonal/>
    </border>
    <border>
      <left/>
      <right style="medium">
        <color rgb="FF1E7AB2"/>
      </right>
      <top style="hair">
        <color rgb="FF1E7AB2"/>
      </top>
      <bottom style="hair">
        <color rgb="FF1E7AB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1E7AB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1E7AB2"/>
      </right>
      <top style="thin">
        <color theme="0"/>
      </top>
      <bottom style="thin">
        <color theme="0"/>
      </bottom>
      <diagonal/>
    </border>
    <border>
      <left style="medium">
        <color rgb="FF1E7AB2"/>
      </left>
      <right style="thin">
        <color theme="0"/>
      </right>
      <top style="medium">
        <color rgb="FF1E7AB2"/>
      </top>
      <bottom style="medium">
        <color rgb="FF1E7AB2"/>
      </bottom>
      <diagonal/>
    </border>
    <border>
      <left style="thin">
        <color theme="1" tint="0.499984740745262"/>
      </left>
      <right/>
      <top style="medium">
        <color rgb="FF1E7AB2"/>
      </top>
      <bottom style="medium">
        <color rgb="FF1E7AB2"/>
      </bottom>
      <diagonal/>
    </border>
    <border>
      <left/>
      <right/>
      <top style="medium">
        <color rgb="FF1E7AB2"/>
      </top>
      <bottom style="medium">
        <color rgb="FF1E7AB2"/>
      </bottom>
      <diagonal/>
    </border>
    <border>
      <left/>
      <right style="thin">
        <color theme="1" tint="0.499984740745262"/>
      </right>
      <top style="medium">
        <color rgb="FF1E7AB2"/>
      </top>
      <bottom style="medium">
        <color rgb="FF1E7AB2"/>
      </bottom>
      <diagonal/>
    </border>
    <border>
      <left style="thin">
        <color theme="0"/>
      </left>
      <right style="thin">
        <color theme="0"/>
      </right>
      <top style="medium">
        <color rgb="FF1E7AB2"/>
      </top>
      <bottom style="medium">
        <color rgb="FF1E7AB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1E7AB2"/>
      </top>
      <bottom style="medium">
        <color rgb="FF1E7AB2"/>
      </bottom>
      <diagonal/>
    </border>
    <border>
      <left style="thin">
        <color theme="1" tint="0.499984740745262"/>
      </left>
      <right style="medium">
        <color rgb="FF1E7AB2"/>
      </right>
      <top style="medium">
        <color rgb="FF1E7AB2"/>
      </top>
      <bottom style="medium">
        <color rgb="FF1E7AB2"/>
      </bottom>
      <diagonal/>
    </border>
    <border>
      <left style="medium">
        <color rgb="FF1E7AB2"/>
      </left>
      <right/>
      <top style="medium">
        <color rgb="FF1E7AB2"/>
      </top>
      <bottom style="medium">
        <color rgb="FF1E7AB2"/>
      </bottom>
      <diagonal/>
    </border>
    <border>
      <left/>
      <right style="medium">
        <color rgb="FF1E7AB2"/>
      </right>
      <top style="medium">
        <color rgb="FF1E7AB2"/>
      </top>
      <bottom style="medium">
        <color rgb="FF1E7AB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/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9" fontId="0" fillId="0" borderId="3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0" xfId="0" applyFont="1"/>
    <xf numFmtId="9" fontId="9" fillId="0" borderId="3" xfId="1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3" borderId="0" xfId="0" applyFill="1"/>
    <xf numFmtId="0" fontId="0" fillId="0" borderId="13" xfId="0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9" fontId="0" fillId="0" borderId="9" xfId="1" applyFont="1" applyBorder="1" applyAlignment="1" applyProtection="1">
      <alignment horizontal="center"/>
      <protection locked="0"/>
    </xf>
    <xf numFmtId="0" fontId="18" fillId="0" borderId="0" xfId="0" applyFont="1"/>
    <xf numFmtId="2" fontId="0" fillId="0" borderId="11" xfId="0" applyNumberFormat="1" applyBorder="1" applyAlignment="1" applyProtection="1">
      <alignment horizontal="center"/>
      <protection locked="0"/>
    </xf>
    <xf numFmtId="2" fontId="13" fillId="0" borderId="1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0" fillId="5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5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left" vertical="center" wrapText="1"/>
      <protection locked="0"/>
    </xf>
    <xf numFmtId="0" fontId="23" fillId="6" borderId="0" xfId="0" applyFont="1" applyFill="1" applyAlignment="1" applyProtection="1">
      <alignment horizontal="left" vertical="center"/>
      <protection locked="0"/>
    </xf>
    <xf numFmtId="0" fontId="19" fillId="6" borderId="0" xfId="2" applyFill="1" applyAlignment="1" applyProtection="1">
      <alignment horizontal="left" vertical="center" wrapText="1"/>
      <protection locked="0"/>
    </xf>
  </cellXfs>
  <cellStyles count="3">
    <cellStyle name="Hiperlink" xfId="2" builtinId="8"/>
    <cellStyle name="Normal" xfId="0" builtinId="0"/>
    <cellStyle name="Porcentagem" xfId="1" builtinId="5"/>
  </cellStyles>
  <dxfs count="2">
    <dxf>
      <font>
        <color rgb="FFC91522"/>
      </font>
      <fill>
        <patternFill patternType="none">
          <bgColor auto="1"/>
        </patternFill>
      </fill>
    </dxf>
    <dxf>
      <font>
        <color rgb="FF0EA65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1E7AB2"/>
      <color rgb="FF0EA656"/>
      <color rgb="FFC9152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Boletim!$I$1</c:f>
          <c:strCache>
            <c:ptCount val="1"/>
            <c:pt idx="0">
              <c:v>Aluno 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Boletim!$C$5</c:f>
              <c:strCache>
                <c:ptCount val="1"/>
                <c:pt idx="0">
                  <c:v>1o Bimestre</c:v>
                </c:pt>
              </c:strCache>
            </c:strRef>
          </c:tx>
          <c:spPr>
            <a:solidFill>
              <a:srgbClr val="1E7AB2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Boletim!$C$7:$C$16</c:f>
              <c:numCache>
                <c:formatCode>0.00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4.5599999999999996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9-4C81-8446-7C555E9E5B9C}"/>
            </c:ext>
          </c:extLst>
        </c:ser>
        <c:ser>
          <c:idx val="1"/>
          <c:order val="1"/>
          <c:tx>
            <c:strRef>
              <c:f>Boletim!$F$5</c:f>
              <c:strCache>
                <c:ptCount val="1"/>
                <c:pt idx="0">
                  <c:v>2o Bimestre</c:v>
                </c:pt>
              </c:strCache>
            </c:strRef>
          </c:tx>
          <c:spPr>
            <a:solidFill>
              <a:srgbClr val="1E7AB2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Boletim!$F$7:$F$16</c:f>
              <c:numCache>
                <c:formatCode>0.00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9-4C81-8446-7C555E9E5B9C}"/>
            </c:ext>
          </c:extLst>
        </c:ser>
        <c:ser>
          <c:idx val="2"/>
          <c:order val="2"/>
          <c:tx>
            <c:strRef>
              <c:f>Boletim!$I$5</c:f>
              <c:strCache>
                <c:ptCount val="1"/>
                <c:pt idx="0">
                  <c:v>3o Bimestre</c:v>
                </c:pt>
              </c:strCache>
            </c:strRef>
          </c:tx>
          <c:spPr>
            <a:solidFill>
              <a:srgbClr val="1E7AB2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Boletim!$I$7:$I$16</c:f>
              <c:numCache>
                <c:formatCode>0.00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9-4C81-8446-7C555E9E5B9C}"/>
            </c:ext>
          </c:extLst>
        </c:ser>
        <c:ser>
          <c:idx val="3"/>
          <c:order val="3"/>
          <c:tx>
            <c:strRef>
              <c:f>Boletim!$L$5</c:f>
              <c:strCache>
                <c:ptCount val="1"/>
                <c:pt idx="0">
                  <c:v>4o Bimestre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Boletim!$L$7:$L$16</c:f>
              <c:numCache>
                <c:formatCode>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9-4C81-8446-7C555E9E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777424"/>
        <c:axId val="253964288"/>
      </c:barChart>
      <c:catAx>
        <c:axId val="2557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3964288"/>
        <c:crosses val="autoZero"/>
        <c:auto val="1"/>
        <c:lblAlgn val="ctr"/>
        <c:lblOffset val="100"/>
        <c:noMultiLvlLbl val="0"/>
      </c:catAx>
      <c:valAx>
        <c:axId val="253964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577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3 Bimestre'!A1"/><Relationship Id="rId7" Type="http://schemas.openxmlformats.org/officeDocument/2006/relationships/hyperlink" Target="https://loja.exceleasy.com.br/produto/planilha-de-boletim-escolar-editavel" TargetMode="External"/><Relationship Id="rId2" Type="http://schemas.openxmlformats.org/officeDocument/2006/relationships/hyperlink" Target="#Boletim!A1"/><Relationship Id="rId1" Type="http://schemas.openxmlformats.org/officeDocument/2006/relationships/hyperlink" Target="#Configura&#231;&#227;o!A1"/><Relationship Id="rId6" Type="http://schemas.openxmlformats.org/officeDocument/2006/relationships/hyperlink" Target="#'2 Bimestre'!A1"/><Relationship Id="rId5" Type="http://schemas.openxmlformats.org/officeDocument/2006/relationships/hyperlink" Target="#'1 Bimestre'!A1"/><Relationship Id="rId4" Type="http://schemas.openxmlformats.org/officeDocument/2006/relationships/hyperlink" Target="#'4 Bimestre'!A1"/><Relationship Id="rId9" Type="http://schemas.openxmlformats.org/officeDocument/2006/relationships/hyperlink" Target="#INSTRU&#199;&#213;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14</xdr:row>
      <xdr:rowOff>47625</xdr:rowOff>
    </xdr:from>
    <xdr:to>
      <xdr:col>8</xdr:col>
      <xdr:colOff>200025</xdr:colOff>
      <xdr:row>17</xdr:row>
      <xdr:rowOff>152400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62275" y="2714625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Configurações</a:t>
          </a:r>
        </a:p>
      </xdr:txBody>
    </xdr:sp>
    <xdr:clientData/>
  </xdr:twoCellAnchor>
  <xdr:twoCellAnchor>
    <xdr:from>
      <xdr:col>8</xdr:col>
      <xdr:colOff>409575</xdr:colOff>
      <xdr:row>14</xdr:row>
      <xdr:rowOff>57150</xdr:rowOff>
    </xdr:from>
    <xdr:to>
      <xdr:col>12</xdr:col>
      <xdr:colOff>85725</xdr:colOff>
      <xdr:row>17</xdr:row>
      <xdr:rowOff>161925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86375" y="2724150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Imprimir</a:t>
          </a:r>
          <a:r>
            <a:rPr lang="pt-BR" sz="2000" b="1" baseline="0"/>
            <a:t> Boletim</a:t>
          </a:r>
          <a:endParaRPr lang="pt-BR" sz="2000" b="1"/>
        </a:p>
      </xdr:txBody>
    </xdr:sp>
    <xdr:clientData/>
  </xdr:twoCellAnchor>
  <xdr:twoCellAnchor>
    <xdr:from>
      <xdr:col>4</xdr:col>
      <xdr:colOff>523875</xdr:colOff>
      <xdr:row>9</xdr:row>
      <xdr:rowOff>114300</xdr:rowOff>
    </xdr:from>
    <xdr:to>
      <xdr:col>8</xdr:col>
      <xdr:colOff>200025</xdr:colOff>
      <xdr:row>13</xdr:row>
      <xdr:rowOff>28575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1828800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3º</a:t>
          </a:r>
          <a:r>
            <a:rPr lang="pt-BR" sz="2000" b="1" baseline="0"/>
            <a:t> </a:t>
          </a:r>
          <a:r>
            <a:rPr lang="pt-BR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Bimestre</a:t>
          </a:r>
          <a:endParaRPr lang="pt-BR" sz="2000" b="1"/>
        </a:p>
      </xdr:txBody>
    </xdr:sp>
    <xdr:clientData/>
  </xdr:twoCellAnchor>
  <xdr:twoCellAnchor>
    <xdr:from>
      <xdr:col>8</xdr:col>
      <xdr:colOff>419100</xdr:colOff>
      <xdr:row>9</xdr:row>
      <xdr:rowOff>104775</xdr:rowOff>
    </xdr:from>
    <xdr:to>
      <xdr:col>12</xdr:col>
      <xdr:colOff>95250</xdr:colOff>
      <xdr:row>13</xdr:row>
      <xdr:rowOff>19050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95900" y="1819275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4º</a:t>
          </a:r>
          <a:r>
            <a:rPr lang="pt-BR" sz="2000" b="1" baseline="0"/>
            <a:t> Bimestre</a:t>
          </a:r>
          <a:endParaRPr lang="pt-BR" sz="2000" b="1"/>
        </a:p>
      </xdr:txBody>
    </xdr:sp>
    <xdr:clientData/>
  </xdr:twoCellAnchor>
  <xdr:twoCellAnchor>
    <xdr:from>
      <xdr:col>4</xdr:col>
      <xdr:colOff>523875</xdr:colOff>
      <xdr:row>5</xdr:row>
      <xdr:rowOff>19050</xdr:rowOff>
    </xdr:from>
    <xdr:to>
      <xdr:col>8</xdr:col>
      <xdr:colOff>200025</xdr:colOff>
      <xdr:row>8</xdr:row>
      <xdr:rowOff>123825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62275" y="971550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1º</a:t>
          </a:r>
          <a:r>
            <a:rPr lang="pt-BR" sz="2000" b="1" baseline="0"/>
            <a:t> Bimestre</a:t>
          </a:r>
          <a:endParaRPr lang="pt-BR" sz="2000" b="1"/>
        </a:p>
      </xdr:txBody>
    </xdr:sp>
    <xdr:clientData/>
  </xdr:twoCellAnchor>
  <xdr:twoCellAnchor>
    <xdr:from>
      <xdr:col>8</xdr:col>
      <xdr:colOff>419100</xdr:colOff>
      <xdr:row>5</xdr:row>
      <xdr:rowOff>19050</xdr:rowOff>
    </xdr:from>
    <xdr:to>
      <xdr:col>12</xdr:col>
      <xdr:colOff>95250</xdr:colOff>
      <xdr:row>8</xdr:row>
      <xdr:rowOff>123825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57800" y="1076325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2º</a:t>
          </a:r>
          <a:r>
            <a:rPr lang="pt-BR" sz="2000" b="1" baseline="0"/>
            <a:t> Bimestre</a:t>
          </a:r>
          <a:endParaRPr lang="pt-BR" sz="2000" b="1"/>
        </a:p>
      </xdr:txBody>
    </xdr:sp>
    <xdr:clientData/>
  </xdr:twoCellAnchor>
  <xdr:twoCellAnchor editAs="oneCell">
    <xdr:from>
      <xdr:col>13</xdr:col>
      <xdr:colOff>441960</xdr:colOff>
      <xdr:row>6</xdr:row>
      <xdr:rowOff>30480</xdr:rowOff>
    </xdr:from>
    <xdr:to>
      <xdr:col>19</xdr:col>
      <xdr:colOff>579120</xdr:colOff>
      <xdr:row>16</xdr:row>
      <xdr:rowOff>99060</xdr:rowOff>
    </xdr:to>
    <xdr:pic>
      <xdr:nvPicPr>
        <xdr:cNvPr id="8" name="Imagem 7" descr="Interface gráfica do usuário, Aplicativo&#10;&#10;Descrição gerada automaticamente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F09BAA4-DE0D-4646-AC9C-A4AE5F21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3880" y="1242060"/>
          <a:ext cx="3794760" cy="1897380"/>
        </a:xfrm>
        <a:prstGeom prst="rect">
          <a:avLst/>
        </a:prstGeom>
      </xdr:spPr>
    </xdr:pic>
    <xdr:clientData/>
  </xdr:twoCellAnchor>
  <xdr:twoCellAnchor>
    <xdr:from>
      <xdr:col>5</xdr:col>
      <xdr:colOff>5714</xdr:colOff>
      <xdr:row>18</xdr:row>
      <xdr:rowOff>100965</xdr:rowOff>
    </xdr:from>
    <xdr:to>
      <xdr:col>12</xdr:col>
      <xdr:colOff>129539</xdr:colOff>
      <xdr:row>22</xdr:row>
      <xdr:rowOff>22860</xdr:rowOff>
    </xdr:to>
    <xdr:sp macro="" textlink="">
      <xdr:nvSpPr>
        <xdr:cNvPr id="9" name="Retângulo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1CA2B68-A25D-45BD-8520-57ACD7CF43CF}"/>
            </a:ext>
          </a:extLst>
        </xdr:cNvPr>
        <xdr:cNvSpPr/>
      </xdr:nvSpPr>
      <xdr:spPr>
        <a:xfrm>
          <a:off x="3068954" y="3507105"/>
          <a:ext cx="4391025" cy="6534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1924050</xdr:colOff>
      <xdr:row>12</xdr:row>
      <xdr:rowOff>104775</xdr:rowOff>
    </xdr:from>
    <xdr:ext cx="1733550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00650" y="2390775"/>
          <a:ext cx="1733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390525</xdr:colOff>
      <xdr:row>11</xdr:row>
      <xdr:rowOff>114299</xdr:rowOff>
    </xdr:from>
    <xdr:to>
      <xdr:col>1</xdr:col>
      <xdr:colOff>704850</xdr:colOff>
      <xdr:row>23</xdr:row>
      <xdr:rowOff>85724</xdr:rowOff>
    </xdr:to>
    <xdr:sp macro="" textlink="">
      <xdr:nvSpPr>
        <xdr:cNvPr id="3" name="Texto explicativo em seta para cim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0525" y="2209799"/>
          <a:ext cx="2171700" cy="2257425"/>
        </a:xfrm>
        <a:prstGeom prst="upArrowCallout">
          <a:avLst/>
        </a:prstGeom>
        <a:solidFill>
          <a:srgbClr val="1E7AB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aqui as disciplinas que serão avaliadas.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 quantidade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aulas de cada disciplina no bimestre. (Essa informação será útil para o cálculo de presença no boletim do aluno.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campo 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Aulas por ano 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é calculado automaicamente</a:t>
          </a:r>
          <a:endParaRPr lang="pt-BR">
            <a:effectLst/>
          </a:endParaRPr>
        </a:p>
      </xdr:txBody>
    </xdr:sp>
    <xdr:clientData/>
  </xdr:twoCellAnchor>
  <xdr:twoCellAnchor>
    <xdr:from>
      <xdr:col>3</xdr:col>
      <xdr:colOff>190500</xdr:colOff>
      <xdr:row>7</xdr:row>
      <xdr:rowOff>180975</xdr:rowOff>
    </xdr:from>
    <xdr:to>
      <xdr:col>5</xdr:col>
      <xdr:colOff>76200</xdr:colOff>
      <xdr:row>14</xdr:row>
      <xdr:rowOff>152400</xdr:rowOff>
    </xdr:to>
    <xdr:sp macro="" textlink="">
      <xdr:nvSpPr>
        <xdr:cNvPr id="4" name="Texto explicativo em seta para cim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48025" y="1514475"/>
          <a:ext cx="2171700" cy="1304925"/>
        </a:xfrm>
        <a:prstGeom prst="upArrowCallout">
          <a:avLst/>
        </a:prstGeom>
        <a:solidFill>
          <a:srgbClr val="1E7AB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aqui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 valor mínimo da média para aprovação e o percentual mínimo de frequência.</a:t>
          </a:r>
          <a:endParaRPr lang="pt-BR">
            <a:effectLst/>
          </a:endParaRPr>
        </a:p>
      </xdr:txBody>
    </xdr:sp>
    <xdr:clientData/>
  </xdr:twoCellAnchor>
  <xdr:twoCellAnchor>
    <xdr:from>
      <xdr:col>5</xdr:col>
      <xdr:colOff>190500</xdr:colOff>
      <xdr:row>2</xdr:row>
      <xdr:rowOff>38100</xdr:rowOff>
    </xdr:from>
    <xdr:to>
      <xdr:col>8</xdr:col>
      <xdr:colOff>161925</xdr:colOff>
      <xdr:row>13</xdr:row>
      <xdr:rowOff>85725</xdr:rowOff>
    </xdr:to>
    <xdr:sp macro="" textlink="">
      <xdr:nvSpPr>
        <xdr:cNvPr id="5" name="Texto explicativo em seta para cim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34025" y="419100"/>
          <a:ext cx="1171575" cy="2143125"/>
        </a:xfrm>
        <a:prstGeom prst="upArrowCallout">
          <a:avLst/>
        </a:prstGeom>
        <a:solidFill>
          <a:srgbClr val="1E7AB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aqui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 série e a turma. Essa informação será exibida no boletim, ao lado do nome do aluno.</a:t>
          </a:r>
          <a:endParaRPr lang="pt-BR">
            <a:effectLst/>
          </a:endParaRPr>
        </a:p>
      </xdr:txBody>
    </xdr:sp>
    <xdr:clientData/>
  </xdr:twoCellAnchor>
  <xdr:twoCellAnchor>
    <xdr:from>
      <xdr:col>4</xdr:col>
      <xdr:colOff>647700</xdr:colOff>
      <xdr:row>15</xdr:row>
      <xdr:rowOff>104775</xdr:rowOff>
    </xdr:from>
    <xdr:to>
      <xdr:col>4</xdr:col>
      <xdr:colOff>1438275</xdr:colOff>
      <xdr:row>17</xdr:row>
      <xdr:rowOff>9525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24450" y="2962275"/>
          <a:ext cx="790575" cy="2857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>
              <a:solidFill>
                <a:schemeClr val="bg1"/>
              </a:solidFill>
            </a:rPr>
            <a:t>1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85725</xdr:colOff>
      <xdr:row>0</xdr:row>
      <xdr:rowOff>57151</xdr:rowOff>
    </xdr:from>
    <xdr:to>
      <xdr:col>20</xdr:col>
      <xdr:colOff>523875</xdr:colOff>
      <xdr:row>1</xdr:row>
      <xdr:rowOff>152401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401300" y="57151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 baseline="0">
              <a:solidFill>
                <a:schemeClr val="bg1"/>
              </a:solidFill>
            </a:rPr>
            <a:t>2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85725</xdr:colOff>
      <xdr:row>0</xdr:row>
      <xdr:rowOff>57150</xdr:rowOff>
    </xdr:from>
    <xdr:to>
      <xdr:col>20</xdr:col>
      <xdr:colOff>523875</xdr:colOff>
      <xdr:row>1</xdr:row>
      <xdr:rowOff>152400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401300" y="57150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 baseline="0">
              <a:solidFill>
                <a:schemeClr val="bg1"/>
              </a:solidFill>
            </a:rPr>
            <a:t>3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114300</xdr:colOff>
      <xdr:row>0</xdr:row>
      <xdr:rowOff>47625</xdr:rowOff>
    </xdr:from>
    <xdr:to>
      <xdr:col>20</xdr:col>
      <xdr:colOff>552450</xdr:colOff>
      <xdr:row>1</xdr:row>
      <xdr:rowOff>142875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429875" y="47625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 baseline="0">
              <a:solidFill>
                <a:schemeClr val="bg1"/>
              </a:solidFill>
            </a:rPr>
            <a:t>4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85725</xdr:colOff>
      <xdr:row>0</xdr:row>
      <xdr:rowOff>57150</xdr:rowOff>
    </xdr:from>
    <xdr:to>
      <xdr:col>20</xdr:col>
      <xdr:colOff>523875</xdr:colOff>
      <xdr:row>1</xdr:row>
      <xdr:rowOff>152400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01300" y="57150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52386</xdr:rowOff>
    </xdr:from>
    <xdr:to>
      <xdr:col>16</xdr:col>
      <xdr:colOff>1238250</xdr:colOff>
      <xdr:row>36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95249</xdr:rowOff>
    </xdr:from>
    <xdr:to>
      <xdr:col>2</xdr:col>
      <xdr:colOff>219075</xdr:colOff>
      <xdr:row>18</xdr:row>
      <xdr:rowOff>161924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09575" y="3419474"/>
          <a:ext cx="10953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/>
            <a:t>N</a:t>
          </a:r>
          <a:r>
            <a:rPr lang="pt-BR" sz="1050" b="1" baseline="0"/>
            <a:t>: </a:t>
          </a:r>
          <a:r>
            <a:rPr lang="pt-BR" sz="1050" baseline="0"/>
            <a:t>Nota </a:t>
          </a:r>
        </a:p>
        <a:p>
          <a:r>
            <a:rPr lang="pt-BR" sz="1050" b="1" baseline="0"/>
            <a:t>F: </a:t>
          </a:r>
          <a:r>
            <a:rPr lang="pt-BR" sz="1050" baseline="0"/>
            <a:t>Frequência</a:t>
          </a:r>
          <a:endParaRPr lang="pt-BR" sz="1050"/>
        </a:p>
      </xdr:txBody>
    </xdr:sp>
    <xdr:clientData/>
  </xdr:twoCellAnchor>
  <xdr:twoCellAnchor>
    <xdr:from>
      <xdr:col>16</xdr:col>
      <xdr:colOff>1057275</xdr:colOff>
      <xdr:row>0</xdr:row>
      <xdr:rowOff>0</xdr:rowOff>
    </xdr:from>
    <xdr:to>
      <xdr:col>17</xdr:col>
      <xdr:colOff>600075</xdr:colOff>
      <xdr:row>0</xdr:row>
      <xdr:rowOff>285750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343775" y="0"/>
          <a:ext cx="790575" cy="2857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38100</xdr:rowOff>
    </xdr:from>
    <xdr:to>
      <xdr:col>2</xdr:col>
      <xdr:colOff>80010</xdr:colOff>
      <xdr:row>0</xdr:row>
      <xdr:rowOff>316230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38969-0AAB-45F3-963A-B7EA3BB436FC}"/>
            </a:ext>
          </a:extLst>
        </xdr:cNvPr>
        <xdr:cNvSpPr/>
      </xdr:nvSpPr>
      <xdr:spPr>
        <a:xfrm>
          <a:off x="167640" y="38100"/>
          <a:ext cx="803910" cy="27813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loja.exceleasy.com.br/produto/planilha-de-boletim-escolar-editavel" TargetMode="External"/><Relationship Id="rId1" Type="http://schemas.openxmlformats.org/officeDocument/2006/relationships/hyperlink" Target="https://loja.exceleasy.com.br/produto/planilha-planejamento-de-viagens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V23"/>
  <sheetViews>
    <sheetView showGridLines="0" tabSelected="1" zoomScaleNormal="100" workbookViewId="0">
      <selection activeCell="D14" sqref="D14"/>
    </sheetView>
  </sheetViews>
  <sheetFormatPr defaultRowHeight="14.4" x14ac:dyDescent="0.3"/>
  <cols>
    <col min="3" max="3" width="9.109375" customWidth="1"/>
    <col min="4" max="4" width="12.44140625" customWidth="1"/>
    <col min="5" max="5" width="5.33203125" customWidth="1"/>
    <col min="13" max="13" width="6" customWidth="1"/>
  </cols>
  <sheetData>
    <row r="4" spans="5:13" ht="23.4" x14ac:dyDescent="0.3">
      <c r="E4" s="48" t="s">
        <v>72</v>
      </c>
      <c r="F4" s="48"/>
      <c r="G4" s="48"/>
      <c r="H4" s="48"/>
      <c r="I4" s="48"/>
      <c r="J4" s="48"/>
      <c r="K4" s="48"/>
      <c r="L4" s="48"/>
      <c r="M4" s="48"/>
    </row>
    <row r="5" spans="5:13" x14ac:dyDescent="0.3">
      <c r="E5" s="31"/>
      <c r="F5" s="31"/>
      <c r="G5" s="31"/>
      <c r="H5" s="31"/>
      <c r="I5" s="31"/>
      <c r="J5" s="31"/>
      <c r="K5" s="31"/>
      <c r="L5" s="31"/>
      <c r="M5" s="31"/>
    </row>
    <row r="6" spans="5:13" x14ac:dyDescent="0.3">
      <c r="E6" s="31"/>
      <c r="F6" s="31"/>
      <c r="G6" s="31"/>
      <c r="H6" s="31"/>
      <c r="I6" s="31"/>
      <c r="J6" s="31"/>
      <c r="K6" s="31"/>
      <c r="L6" s="31"/>
      <c r="M6" s="31"/>
    </row>
    <row r="7" spans="5:13" x14ac:dyDescent="0.3">
      <c r="E7" s="31"/>
      <c r="F7" s="31"/>
      <c r="G7" s="31"/>
      <c r="H7" s="31"/>
      <c r="I7" s="31"/>
      <c r="J7" s="31"/>
      <c r="K7" s="31"/>
      <c r="L7" s="31"/>
      <c r="M7" s="31"/>
    </row>
    <row r="8" spans="5:13" x14ac:dyDescent="0.3">
      <c r="E8" s="31"/>
      <c r="F8" s="31"/>
      <c r="G8" s="31"/>
      <c r="H8" s="31"/>
      <c r="I8" s="31"/>
      <c r="J8" s="31"/>
      <c r="K8" s="31"/>
      <c r="L8" s="31"/>
      <c r="M8" s="31"/>
    </row>
    <row r="9" spans="5:13" x14ac:dyDescent="0.3">
      <c r="E9" s="31"/>
      <c r="F9" s="31"/>
      <c r="G9" s="31"/>
      <c r="H9" s="31"/>
      <c r="I9" s="31"/>
      <c r="J9" s="31"/>
      <c r="K9" s="31"/>
      <c r="L9" s="31"/>
      <c r="M9" s="31"/>
    </row>
    <row r="10" spans="5:13" x14ac:dyDescent="0.3">
      <c r="E10" s="31"/>
      <c r="F10" s="31"/>
      <c r="G10" s="31"/>
      <c r="H10" s="31"/>
      <c r="I10" s="31"/>
      <c r="J10" s="31"/>
      <c r="K10" s="31"/>
      <c r="L10" s="31"/>
      <c r="M10" s="31"/>
    </row>
    <row r="11" spans="5:13" x14ac:dyDescent="0.3">
      <c r="E11" s="31"/>
      <c r="F11" s="31"/>
      <c r="G11" s="31"/>
      <c r="H11" s="31"/>
      <c r="I11" s="31"/>
      <c r="J11" s="31"/>
      <c r="K11" s="31"/>
      <c r="L11" s="31"/>
      <c r="M11" s="31"/>
    </row>
    <row r="12" spans="5:13" x14ac:dyDescent="0.3">
      <c r="E12" s="31"/>
      <c r="F12" s="31"/>
      <c r="G12" s="31"/>
      <c r="H12" s="31"/>
      <c r="I12" s="31"/>
      <c r="J12" s="31"/>
      <c r="K12" s="31"/>
      <c r="L12" s="31"/>
      <c r="M12" s="31"/>
    </row>
    <row r="13" spans="5:13" x14ac:dyDescent="0.3">
      <c r="E13" s="31"/>
      <c r="F13" s="31"/>
      <c r="G13" s="31"/>
      <c r="H13" s="31"/>
      <c r="I13" s="31"/>
      <c r="J13" s="31"/>
      <c r="K13" s="31"/>
      <c r="L13" s="31"/>
      <c r="M13" s="31"/>
    </row>
    <row r="14" spans="5:13" x14ac:dyDescent="0.3">
      <c r="E14" s="31"/>
      <c r="F14" s="31"/>
      <c r="G14" s="31"/>
      <c r="H14" s="31"/>
      <c r="I14" s="31"/>
      <c r="J14" s="31"/>
      <c r="K14" s="31"/>
      <c r="L14" s="31"/>
      <c r="M14" s="31"/>
    </row>
    <row r="15" spans="5:13" x14ac:dyDescent="0.3">
      <c r="E15" s="31"/>
      <c r="F15" s="31"/>
      <c r="G15" s="31"/>
      <c r="H15" s="31"/>
      <c r="I15" s="31"/>
      <c r="J15" s="31"/>
      <c r="K15" s="31"/>
      <c r="L15" s="31"/>
      <c r="M15" s="31"/>
    </row>
    <row r="16" spans="5:13" x14ac:dyDescent="0.3">
      <c r="E16" s="31"/>
      <c r="F16" s="31"/>
      <c r="G16" s="31"/>
      <c r="H16" s="31"/>
      <c r="I16" s="31"/>
      <c r="J16" s="31"/>
      <c r="K16" s="31"/>
      <c r="L16" s="31"/>
      <c r="M16" s="31"/>
    </row>
    <row r="17" spans="5:22" x14ac:dyDescent="0.3">
      <c r="E17" s="31"/>
      <c r="F17" s="31"/>
      <c r="G17" s="31"/>
      <c r="H17" s="31"/>
      <c r="I17" s="31"/>
      <c r="J17" s="31"/>
      <c r="K17" s="31"/>
      <c r="L17" s="31"/>
      <c r="M17" s="31"/>
    </row>
    <row r="18" spans="5:22" x14ac:dyDescent="0.3">
      <c r="E18" s="31"/>
      <c r="F18" s="31"/>
      <c r="G18" s="31"/>
      <c r="H18" s="31"/>
      <c r="I18" s="31"/>
      <c r="J18" s="31"/>
      <c r="K18" s="31"/>
      <c r="L18" s="31"/>
      <c r="M18" s="31"/>
      <c r="N18" s="36"/>
      <c r="O18" s="49" t="s">
        <v>79</v>
      </c>
      <c r="P18" s="49"/>
      <c r="Q18" s="49"/>
      <c r="R18" s="49"/>
      <c r="S18" s="49"/>
      <c r="T18" s="49"/>
      <c r="U18" s="36"/>
      <c r="V18" s="36"/>
    </row>
    <row r="19" spans="5:22" x14ac:dyDescent="0.3">
      <c r="E19" s="31"/>
      <c r="F19" s="31"/>
      <c r="G19" s="31"/>
      <c r="H19" s="31"/>
      <c r="I19" s="31"/>
      <c r="J19" s="31"/>
      <c r="K19" s="31"/>
      <c r="L19" s="31"/>
      <c r="M19" s="31"/>
    </row>
    <row r="20" spans="5:22" x14ac:dyDescent="0.3">
      <c r="E20" s="31"/>
      <c r="F20" s="31"/>
      <c r="G20" s="31"/>
      <c r="H20" s="31"/>
      <c r="I20" s="31"/>
      <c r="J20" s="31"/>
      <c r="K20" s="31"/>
      <c r="L20" s="31"/>
      <c r="M20" s="31"/>
    </row>
    <row r="21" spans="5:22" x14ac:dyDescent="0.3">
      <c r="E21" s="31"/>
      <c r="F21" s="31"/>
      <c r="G21" s="31"/>
      <c r="H21" s="31"/>
      <c r="I21" s="31"/>
      <c r="J21" s="31"/>
      <c r="K21" s="31"/>
      <c r="L21" s="31"/>
      <c r="M21" s="31"/>
    </row>
    <row r="22" spans="5:22" x14ac:dyDescent="0.3">
      <c r="E22" s="31"/>
      <c r="F22" s="31"/>
      <c r="G22" s="31"/>
      <c r="H22" s="31"/>
      <c r="I22" s="31"/>
      <c r="J22" s="31"/>
      <c r="K22" s="31"/>
      <c r="L22" s="31"/>
      <c r="M22" s="31"/>
    </row>
    <row r="23" spans="5:22" x14ac:dyDescent="0.3">
      <c r="E23" s="31"/>
      <c r="F23" s="31"/>
      <c r="G23" s="31"/>
      <c r="H23" s="31"/>
      <c r="I23" s="31"/>
      <c r="J23" s="31"/>
      <c r="K23" s="31"/>
      <c r="L23" s="31"/>
      <c r="M23" s="31"/>
    </row>
  </sheetData>
  <sheetProtection algorithmName="SHA-512" hashValue="iirD8LLw/ltfcGtALFZz9U0BbnHOFGhAVlvY+GV1AJeLdnQ6NZgYWO/5IehSYREOmRh6mMkp6mk45ghMEjMm7Q==" saltValue="PWBZ+SoTiGSCDFkwQxad0w==" spinCount="100000" sheet="1" objects="1" selectLockedCells="1"/>
  <mergeCells count="2">
    <mergeCell ref="E4:M4"/>
    <mergeCell ref="O18:T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showGridLines="0" workbookViewId="0">
      <selection activeCell="B2" sqref="B2"/>
    </sheetView>
  </sheetViews>
  <sheetFormatPr defaultRowHeight="14.4" x14ac:dyDescent="0.3"/>
  <cols>
    <col min="1" max="1" width="27.88671875" bestFit="1" customWidth="1"/>
    <col min="2" max="2" width="18" style="1" bestFit="1" customWidth="1"/>
    <col min="3" max="3" width="18" style="1" customWidth="1"/>
    <col min="4" max="4" width="3.33203125" style="1" customWidth="1"/>
    <col min="5" max="5" width="31" style="1" bestFit="1" customWidth="1"/>
    <col min="6" max="6" width="3.109375" customWidth="1"/>
    <col min="8" max="8" width="5.6640625" customWidth="1"/>
  </cols>
  <sheetData>
    <row r="1" spans="1:8" x14ac:dyDescent="0.3">
      <c r="A1" s="10" t="s">
        <v>73</v>
      </c>
      <c r="B1" s="10" t="s">
        <v>74</v>
      </c>
      <c r="C1" s="10" t="s">
        <v>67</v>
      </c>
      <c r="E1" s="50" t="s">
        <v>65</v>
      </c>
      <c r="G1" s="10" t="s">
        <v>58</v>
      </c>
      <c r="H1" s="34">
        <v>3</v>
      </c>
    </row>
    <row r="2" spans="1:8" x14ac:dyDescent="0.3">
      <c r="A2" s="34" t="s">
        <v>44</v>
      </c>
      <c r="B2" s="34">
        <v>40</v>
      </c>
      <c r="C2" s="21">
        <f>IFERROR(B2*4,"")</f>
        <v>160</v>
      </c>
      <c r="E2" s="50"/>
      <c r="G2" s="10" t="s">
        <v>62</v>
      </c>
      <c r="H2" s="34" t="s">
        <v>63</v>
      </c>
    </row>
    <row r="3" spans="1:8" x14ac:dyDescent="0.3">
      <c r="A3" s="34" t="s">
        <v>45</v>
      </c>
      <c r="B3" s="34">
        <v>40</v>
      </c>
      <c r="C3" s="21">
        <f t="shared" ref="C3:C11" si="0">IFERROR(B3*4,"")</f>
        <v>160</v>
      </c>
      <c r="E3" s="10" t="s">
        <v>82</v>
      </c>
    </row>
    <row r="4" spans="1:8" x14ac:dyDescent="0.3">
      <c r="A4" s="34" t="s">
        <v>46</v>
      </c>
      <c r="B4" s="34">
        <v>30</v>
      </c>
      <c r="C4" s="21">
        <f t="shared" si="0"/>
        <v>120</v>
      </c>
      <c r="E4" s="34">
        <v>5</v>
      </c>
    </row>
    <row r="5" spans="1:8" x14ac:dyDescent="0.3">
      <c r="A5" s="34" t="s">
        <v>47</v>
      </c>
      <c r="B5" s="34">
        <v>30</v>
      </c>
      <c r="C5" s="21">
        <f t="shared" si="0"/>
        <v>120</v>
      </c>
    </row>
    <row r="6" spans="1:8" x14ac:dyDescent="0.3">
      <c r="A6" s="34" t="s">
        <v>48</v>
      </c>
      <c r="B6" s="34">
        <v>30</v>
      </c>
      <c r="C6" s="21">
        <f t="shared" si="0"/>
        <v>120</v>
      </c>
      <c r="E6" s="10" t="s">
        <v>64</v>
      </c>
    </row>
    <row r="7" spans="1:8" x14ac:dyDescent="0.3">
      <c r="A7" s="34" t="s">
        <v>49</v>
      </c>
      <c r="B7" s="34">
        <v>30</v>
      </c>
      <c r="C7" s="21">
        <f t="shared" si="0"/>
        <v>120</v>
      </c>
      <c r="E7" s="35">
        <v>0.75</v>
      </c>
    </row>
    <row r="8" spans="1:8" x14ac:dyDescent="0.3">
      <c r="A8" s="34" t="s">
        <v>50</v>
      </c>
      <c r="B8" s="34">
        <v>20</v>
      </c>
      <c r="C8" s="21">
        <f t="shared" si="0"/>
        <v>80</v>
      </c>
    </row>
    <row r="9" spans="1:8" x14ac:dyDescent="0.3">
      <c r="A9" s="34" t="s">
        <v>51</v>
      </c>
      <c r="B9" s="34">
        <v>20</v>
      </c>
      <c r="C9" s="21">
        <f t="shared" si="0"/>
        <v>80</v>
      </c>
    </row>
    <row r="10" spans="1:8" x14ac:dyDescent="0.3">
      <c r="A10" s="34" t="s">
        <v>59</v>
      </c>
      <c r="B10" s="34">
        <v>20</v>
      </c>
      <c r="C10" s="21">
        <f t="shared" si="0"/>
        <v>80</v>
      </c>
    </row>
    <row r="11" spans="1:8" x14ac:dyDescent="0.3">
      <c r="A11" s="34" t="s">
        <v>52</v>
      </c>
      <c r="B11" s="34">
        <v>25</v>
      </c>
      <c r="C11" s="21">
        <f t="shared" si="0"/>
        <v>100</v>
      </c>
    </row>
  </sheetData>
  <sheetProtection algorithmName="SHA-512" hashValue="tyrbu/LN3mSKvfD9yw/uPI52Umukb1Yzwa5VC2+x4FgAZui5YtTgijwZ9BSWT5CqrbOJoLRiFmuATL88SCs3aQ==" saltValue="2f5AxmJV27d0XvI2D5HWqw==" spinCount="100000" sheet="1" selectLockedCells="1"/>
  <mergeCells count="1">
    <mergeCell ref="E1:E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36.33203125" style="1" customWidth="1"/>
    <col min="2" max="2" width="6.44140625" style="1" bestFit="1" customWidth="1"/>
    <col min="3" max="3" width="7.6640625" style="1" customWidth="1"/>
    <col min="4" max="4" width="6" style="1" bestFit="1" customWidth="1"/>
    <col min="5" max="5" width="7.6640625" style="18" bestFit="1" customWidth="1"/>
    <col min="6" max="6" width="6" style="1" bestFit="1" customWidth="1"/>
    <col min="7" max="7" width="7.6640625" style="18" bestFit="1" customWidth="1"/>
    <col min="8" max="8" width="5.33203125" style="1" bestFit="1" customWidth="1"/>
    <col min="9" max="9" width="7.6640625" style="18" bestFit="1" customWidth="1"/>
    <col min="10" max="10" width="5.33203125" style="1" bestFit="1" customWidth="1"/>
    <col min="11" max="11" width="7.6640625" style="18" bestFit="1" customWidth="1"/>
    <col min="12" max="12" width="5.33203125" style="1" bestFit="1" customWidth="1"/>
    <col min="13" max="13" width="7.6640625" style="18" bestFit="1" customWidth="1"/>
    <col min="14" max="14" width="5.33203125" style="1" bestFit="1" customWidth="1"/>
    <col min="15" max="15" width="7.6640625" style="18" bestFit="1" customWidth="1"/>
    <col min="16" max="16" width="5.33203125" style="1" bestFit="1" customWidth="1"/>
    <col min="17" max="17" width="7.6640625" style="18" bestFit="1" customWidth="1"/>
    <col min="18" max="18" width="5.33203125" style="1" bestFit="1" customWidth="1"/>
    <col min="19" max="19" width="9.109375" style="18"/>
    <col min="20" max="20" width="5.33203125" style="1" bestFit="1" customWidth="1"/>
    <col min="21" max="21" width="9.109375" style="18"/>
    <col min="22" max="16384" width="9.109375" style="1"/>
  </cols>
  <sheetData>
    <row r="1" spans="1:2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5"/>
    </row>
    <row r="2" spans="1:2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5"/>
    </row>
    <row r="3" spans="1:21" x14ac:dyDescent="0.3">
      <c r="A3" s="54" t="s">
        <v>61</v>
      </c>
      <c r="B3" s="56" t="str">
        <f>Configuração!A2</f>
        <v>PORTUGUÊS</v>
      </c>
      <c r="C3" s="56"/>
      <c r="D3" s="56" t="str">
        <f>Configuração!A3</f>
        <v>MATEMÁTICA</v>
      </c>
      <c r="E3" s="56"/>
      <c r="F3" s="51" t="str">
        <f>Configuração!A4</f>
        <v>HISTÓRIA</v>
      </c>
      <c r="G3" s="52"/>
      <c r="H3" s="51" t="str">
        <f>Configuração!A5</f>
        <v>GEOGRAFIA</v>
      </c>
      <c r="I3" s="52"/>
      <c r="J3" s="51" t="str">
        <f>Configuração!A6</f>
        <v>QUÍMICA</v>
      </c>
      <c r="K3" s="52"/>
      <c r="L3" s="51" t="str">
        <f>Configuração!A7</f>
        <v>BIOLOGIA</v>
      </c>
      <c r="M3" s="52"/>
      <c r="N3" s="51" t="str">
        <f>Configuração!A8</f>
        <v>FÍSICA</v>
      </c>
      <c r="O3" s="52"/>
      <c r="P3" s="51" t="str">
        <f>Configuração!A9</f>
        <v>ED FÍSICA</v>
      </c>
      <c r="Q3" s="52"/>
      <c r="R3" s="51" t="str">
        <f>Configuração!A10</f>
        <v>ARTES</v>
      </c>
      <c r="S3" s="52"/>
      <c r="T3" s="51" t="str">
        <f>Configuração!A11</f>
        <v>INGLÊS</v>
      </c>
      <c r="U3" s="53"/>
    </row>
    <row r="4" spans="1:21" x14ac:dyDescent="0.3">
      <c r="A4" s="55"/>
      <c r="B4" s="12" t="s">
        <v>1</v>
      </c>
      <c r="C4" s="12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6" t="s">
        <v>43</v>
      </c>
    </row>
    <row r="5" spans="1:21" x14ac:dyDescent="0.3">
      <c r="A5" s="32" t="s">
        <v>2</v>
      </c>
      <c r="B5" s="37">
        <v>8</v>
      </c>
      <c r="C5" s="33">
        <v>1</v>
      </c>
      <c r="D5" s="37">
        <v>2</v>
      </c>
      <c r="E5" s="33">
        <v>2</v>
      </c>
      <c r="F5" s="37">
        <v>3</v>
      </c>
      <c r="G5" s="33">
        <v>3</v>
      </c>
      <c r="H5" s="37">
        <v>4.5599999999999996</v>
      </c>
      <c r="I5" s="33">
        <v>4</v>
      </c>
      <c r="J5" s="37">
        <v>5</v>
      </c>
      <c r="K5" s="33">
        <v>5</v>
      </c>
      <c r="L5" s="37">
        <v>6</v>
      </c>
      <c r="M5" s="33">
        <v>6</v>
      </c>
      <c r="N5" s="37">
        <v>7</v>
      </c>
      <c r="O5" s="33">
        <v>7</v>
      </c>
      <c r="P5" s="37">
        <v>8</v>
      </c>
      <c r="Q5" s="33">
        <v>8</v>
      </c>
      <c r="R5" s="37">
        <v>9</v>
      </c>
      <c r="S5" s="33">
        <v>9</v>
      </c>
      <c r="T5" s="37">
        <v>10</v>
      </c>
      <c r="U5" s="33">
        <v>10</v>
      </c>
    </row>
    <row r="6" spans="1:21" x14ac:dyDescent="0.3">
      <c r="A6" s="32" t="s">
        <v>3</v>
      </c>
      <c r="B6" s="37"/>
      <c r="C6" s="33"/>
      <c r="D6" s="37"/>
      <c r="E6" s="33"/>
      <c r="F6" s="37"/>
      <c r="G6" s="33"/>
      <c r="H6" s="37"/>
      <c r="I6" s="33"/>
      <c r="J6" s="37"/>
      <c r="K6" s="33"/>
      <c r="L6" s="37"/>
      <c r="M6" s="33"/>
      <c r="N6" s="37"/>
      <c r="O6" s="33"/>
      <c r="P6" s="37"/>
      <c r="Q6" s="33"/>
      <c r="R6" s="37"/>
      <c r="S6" s="33"/>
      <c r="T6" s="37"/>
      <c r="U6" s="33"/>
    </row>
    <row r="7" spans="1:21" x14ac:dyDescent="0.3">
      <c r="A7" s="32" t="s">
        <v>4</v>
      </c>
      <c r="B7" s="37"/>
      <c r="C7" s="33"/>
      <c r="D7" s="37"/>
      <c r="E7" s="33"/>
      <c r="F7" s="37"/>
      <c r="G7" s="33"/>
      <c r="H7" s="37"/>
      <c r="I7" s="33"/>
      <c r="J7" s="37"/>
      <c r="K7" s="33"/>
      <c r="L7" s="37"/>
      <c r="M7" s="33"/>
      <c r="N7" s="37"/>
      <c r="O7" s="33"/>
      <c r="P7" s="37"/>
      <c r="Q7" s="33"/>
      <c r="R7" s="37"/>
      <c r="S7" s="33"/>
      <c r="T7" s="37"/>
      <c r="U7" s="33"/>
    </row>
    <row r="8" spans="1:21" x14ac:dyDescent="0.3">
      <c r="A8" s="32" t="s">
        <v>5</v>
      </c>
      <c r="B8" s="37"/>
      <c r="C8" s="33"/>
      <c r="D8" s="37"/>
      <c r="E8" s="33"/>
      <c r="F8" s="37"/>
      <c r="G8" s="33"/>
      <c r="H8" s="37"/>
      <c r="I8" s="33"/>
      <c r="J8" s="37"/>
      <c r="K8" s="33"/>
      <c r="L8" s="37"/>
      <c r="M8" s="33"/>
      <c r="N8" s="37"/>
      <c r="O8" s="33"/>
      <c r="P8" s="37"/>
      <c r="Q8" s="33"/>
      <c r="R8" s="37"/>
      <c r="S8" s="33"/>
      <c r="T8" s="37"/>
      <c r="U8" s="33"/>
    </row>
    <row r="9" spans="1:21" x14ac:dyDescent="0.3">
      <c r="A9" s="32" t="s">
        <v>6</v>
      </c>
      <c r="B9" s="37"/>
      <c r="C9" s="33"/>
      <c r="D9" s="37"/>
      <c r="E9" s="33"/>
      <c r="F9" s="37"/>
      <c r="G9" s="33"/>
      <c r="H9" s="37"/>
      <c r="I9" s="33"/>
      <c r="J9" s="37"/>
      <c r="K9" s="33"/>
      <c r="L9" s="37"/>
      <c r="M9" s="33"/>
      <c r="N9" s="37"/>
      <c r="O9" s="33"/>
      <c r="P9" s="37"/>
      <c r="Q9" s="33"/>
      <c r="R9" s="37"/>
      <c r="S9" s="33"/>
      <c r="T9" s="37"/>
      <c r="U9" s="33"/>
    </row>
    <row r="10" spans="1:21" x14ac:dyDescent="0.3">
      <c r="A10" s="32" t="s">
        <v>7</v>
      </c>
      <c r="B10" s="37"/>
      <c r="C10" s="33"/>
      <c r="D10" s="37"/>
      <c r="E10" s="33"/>
      <c r="F10" s="37"/>
      <c r="G10" s="33"/>
      <c r="H10" s="37"/>
      <c r="I10" s="33"/>
      <c r="J10" s="37"/>
      <c r="K10" s="33"/>
      <c r="L10" s="37"/>
      <c r="M10" s="33"/>
      <c r="N10" s="37"/>
      <c r="O10" s="33"/>
      <c r="P10" s="37"/>
      <c r="Q10" s="33"/>
      <c r="R10" s="37"/>
      <c r="S10" s="33"/>
      <c r="T10" s="37"/>
      <c r="U10" s="33"/>
    </row>
    <row r="11" spans="1:21" x14ac:dyDescent="0.3">
      <c r="A11" s="32" t="s">
        <v>8</v>
      </c>
      <c r="B11" s="37"/>
      <c r="C11" s="33"/>
      <c r="D11" s="37"/>
      <c r="E11" s="33"/>
      <c r="F11" s="37"/>
      <c r="G11" s="33"/>
      <c r="H11" s="37"/>
      <c r="I11" s="33"/>
      <c r="J11" s="37"/>
      <c r="K11" s="33"/>
      <c r="L11" s="37"/>
      <c r="M11" s="33"/>
      <c r="N11" s="37"/>
      <c r="O11" s="33"/>
      <c r="P11" s="37"/>
      <c r="Q11" s="33"/>
      <c r="R11" s="37"/>
      <c r="S11" s="33"/>
      <c r="T11" s="37"/>
      <c r="U11" s="33"/>
    </row>
    <row r="12" spans="1:21" x14ac:dyDescent="0.3">
      <c r="A12" s="32" t="s">
        <v>9</v>
      </c>
      <c r="B12" s="37"/>
      <c r="C12" s="33"/>
      <c r="D12" s="37"/>
      <c r="E12" s="33"/>
      <c r="F12" s="37"/>
      <c r="G12" s="33"/>
      <c r="H12" s="37"/>
      <c r="I12" s="33"/>
      <c r="J12" s="37"/>
      <c r="K12" s="33"/>
      <c r="L12" s="37"/>
      <c r="M12" s="33"/>
      <c r="N12" s="37"/>
      <c r="O12" s="33"/>
      <c r="P12" s="37"/>
      <c r="Q12" s="33"/>
      <c r="R12" s="37"/>
      <c r="S12" s="33"/>
      <c r="T12" s="37"/>
      <c r="U12" s="33"/>
    </row>
    <row r="13" spans="1:21" x14ac:dyDescent="0.3">
      <c r="A13" s="32" t="s">
        <v>10</v>
      </c>
      <c r="B13" s="37"/>
      <c r="C13" s="33"/>
      <c r="D13" s="37"/>
      <c r="E13" s="33"/>
      <c r="F13" s="37"/>
      <c r="G13" s="33"/>
      <c r="H13" s="37"/>
      <c r="I13" s="33"/>
      <c r="J13" s="37"/>
      <c r="K13" s="33"/>
      <c r="L13" s="37"/>
      <c r="M13" s="33"/>
      <c r="N13" s="37"/>
      <c r="O13" s="33"/>
      <c r="P13" s="37"/>
      <c r="Q13" s="33"/>
      <c r="R13" s="37"/>
      <c r="S13" s="33"/>
      <c r="T13" s="37"/>
      <c r="U13" s="33"/>
    </row>
    <row r="14" spans="1:21" x14ac:dyDescent="0.3">
      <c r="A14" s="32" t="s">
        <v>11</v>
      </c>
      <c r="B14" s="37"/>
      <c r="C14" s="33"/>
      <c r="D14" s="37"/>
      <c r="E14" s="33"/>
      <c r="F14" s="37"/>
      <c r="G14" s="33"/>
      <c r="H14" s="37"/>
      <c r="I14" s="33"/>
      <c r="J14" s="37"/>
      <c r="K14" s="33"/>
      <c r="L14" s="37"/>
      <c r="M14" s="33"/>
      <c r="N14" s="37"/>
      <c r="O14" s="33"/>
      <c r="P14" s="37"/>
      <c r="Q14" s="33"/>
      <c r="R14" s="37"/>
      <c r="S14" s="33"/>
      <c r="T14" s="37"/>
      <c r="U14" s="33"/>
    </row>
    <row r="15" spans="1:21" x14ac:dyDescent="0.3">
      <c r="A15" s="32" t="s">
        <v>12</v>
      </c>
      <c r="B15" s="37"/>
      <c r="C15" s="33"/>
      <c r="D15" s="37"/>
      <c r="E15" s="33"/>
      <c r="F15" s="37"/>
      <c r="G15" s="33"/>
      <c r="H15" s="37"/>
      <c r="I15" s="33"/>
      <c r="J15" s="37"/>
      <c r="K15" s="33"/>
      <c r="L15" s="37"/>
      <c r="M15" s="33"/>
      <c r="N15" s="37"/>
      <c r="O15" s="33"/>
      <c r="P15" s="37"/>
      <c r="Q15" s="33"/>
      <c r="R15" s="37"/>
      <c r="S15" s="33"/>
      <c r="T15" s="37"/>
      <c r="U15" s="33"/>
    </row>
    <row r="16" spans="1:21" x14ac:dyDescent="0.3">
      <c r="A16" s="32" t="s">
        <v>13</v>
      </c>
      <c r="B16" s="37"/>
      <c r="C16" s="33"/>
      <c r="D16" s="37"/>
      <c r="E16" s="33"/>
      <c r="F16" s="37"/>
      <c r="G16" s="33"/>
      <c r="H16" s="37"/>
      <c r="I16" s="33"/>
      <c r="J16" s="37"/>
      <c r="K16" s="33"/>
      <c r="L16" s="37"/>
      <c r="M16" s="33"/>
      <c r="N16" s="37"/>
      <c r="O16" s="33"/>
      <c r="P16" s="37"/>
      <c r="Q16" s="33"/>
      <c r="R16" s="37"/>
      <c r="S16" s="33"/>
      <c r="T16" s="37"/>
      <c r="U16" s="33"/>
    </row>
    <row r="17" spans="1:21" x14ac:dyDescent="0.3">
      <c r="A17" s="32" t="s">
        <v>14</v>
      </c>
      <c r="B17" s="37"/>
      <c r="C17" s="33"/>
      <c r="D17" s="37"/>
      <c r="E17" s="33"/>
      <c r="F17" s="37"/>
      <c r="G17" s="33"/>
      <c r="H17" s="37"/>
      <c r="I17" s="33"/>
      <c r="J17" s="37"/>
      <c r="K17" s="33"/>
      <c r="L17" s="37"/>
      <c r="M17" s="33"/>
      <c r="N17" s="37"/>
      <c r="O17" s="33"/>
      <c r="P17" s="37"/>
      <c r="Q17" s="33"/>
      <c r="R17" s="37"/>
      <c r="S17" s="33"/>
      <c r="T17" s="37"/>
      <c r="U17" s="33"/>
    </row>
    <row r="18" spans="1:21" x14ac:dyDescent="0.3">
      <c r="A18" s="32" t="s">
        <v>15</v>
      </c>
      <c r="B18" s="37"/>
      <c r="C18" s="33"/>
      <c r="D18" s="37"/>
      <c r="E18" s="33"/>
      <c r="F18" s="37"/>
      <c r="G18" s="33"/>
      <c r="H18" s="37"/>
      <c r="I18" s="33"/>
      <c r="J18" s="37"/>
      <c r="K18" s="33"/>
      <c r="L18" s="37"/>
      <c r="M18" s="33"/>
      <c r="N18" s="37"/>
      <c r="O18" s="33"/>
      <c r="P18" s="37"/>
      <c r="Q18" s="33"/>
      <c r="R18" s="37"/>
      <c r="S18" s="33"/>
      <c r="T18" s="37"/>
      <c r="U18" s="33"/>
    </row>
    <row r="19" spans="1:21" x14ac:dyDescent="0.3">
      <c r="A19" s="32" t="s">
        <v>16</v>
      </c>
      <c r="B19" s="37"/>
      <c r="C19" s="33"/>
      <c r="D19" s="37"/>
      <c r="E19" s="33"/>
      <c r="F19" s="37"/>
      <c r="G19" s="33"/>
      <c r="H19" s="37"/>
      <c r="I19" s="33"/>
      <c r="J19" s="37"/>
      <c r="K19" s="33"/>
      <c r="L19" s="37"/>
      <c r="M19" s="33"/>
      <c r="N19" s="37"/>
      <c r="O19" s="33"/>
      <c r="P19" s="37"/>
      <c r="Q19" s="33"/>
      <c r="R19" s="37"/>
      <c r="S19" s="33"/>
      <c r="T19" s="37"/>
      <c r="U19" s="33"/>
    </row>
    <row r="20" spans="1:21" x14ac:dyDescent="0.3">
      <c r="A20" s="32" t="s">
        <v>17</v>
      </c>
      <c r="B20" s="37"/>
      <c r="C20" s="33"/>
      <c r="D20" s="37"/>
      <c r="E20" s="33"/>
      <c r="F20" s="37"/>
      <c r="G20" s="33"/>
      <c r="H20" s="37"/>
      <c r="I20" s="33"/>
      <c r="J20" s="37"/>
      <c r="K20" s="33"/>
      <c r="L20" s="37"/>
      <c r="M20" s="33"/>
      <c r="N20" s="37"/>
      <c r="O20" s="33"/>
      <c r="P20" s="37"/>
      <c r="Q20" s="33"/>
      <c r="R20" s="37"/>
      <c r="S20" s="33"/>
      <c r="T20" s="37"/>
      <c r="U20" s="33"/>
    </row>
    <row r="21" spans="1:21" x14ac:dyDescent="0.3">
      <c r="A21" s="32" t="s">
        <v>18</v>
      </c>
      <c r="B21" s="37"/>
      <c r="C21" s="33"/>
      <c r="D21" s="37"/>
      <c r="E21" s="33"/>
      <c r="F21" s="37"/>
      <c r="G21" s="33"/>
      <c r="H21" s="37"/>
      <c r="I21" s="33"/>
      <c r="J21" s="37"/>
      <c r="K21" s="33"/>
      <c r="L21" s="37"/>
      <c r="M21" s="33"/>
      <c r="N21" s="37"/>
      <c r="O21" s="33"/>
      <c r="P21" s="37"/>
      <c r="Q21" s="33"/>
      <c r="R21" s="37"/>
      <c r="S21" s="33"/>
      <c r="T21" s="37"/>
      <c r="U21" s="33"/>
    </row>
    <row r="22" spans="1:21" x14ac:dyDescent="0.3">
      <c r="A22" s="32" t="s">
        <v>19</v>
      </c>
      <c r="B22" s="37"/>
      <c r="C22" s="33"/>
      <c r="D22" s="37"/>
      <c r="E22" s="33"/>
      <c r="F22" s="37"/>
      <c r="G22" s="33"/>
      <c r="H22" s="37"/>
      <c r="I22" s="33"/>
      <c r="J22" s="37"/>
      <c r="K22" s="33"/>
      <c r="L22" s="37"/>
      <c r="M22" s="33"/>
      <c r="N22" s="37"/>
      <c r="O22" s="33"/>
      <c r="P22" s="37"/>
      <c r="Q22" s="33"/>
      <c r="R22" s="37"/>
      <c r="S22" s="33"/>
      <c r="T22" s="37"/>
      <c r="U22" s="33"/>
    </row>
    <row r="23" spans="1:21" x14ac:dyDescent="0.3">
      <c r="A23" s="32" t="s">
        <v>20</v>
      </c>
      <c r="B23" s="37"/>
      <c r="C23" s="33"/>
      <c r="D23" s="37"/>
      <c r="E23" s="33"/>
      <c r="F23" s="37"/>
      <c r="G23" s="33"/>
      <c r="H23" s="37"/>
      <c r="I23" s="33"/>
      <c r="J23" s="37"/>
      <c r="K23" s="33"/>
      <c r="L23" s="37"/>
      <c r="M23" s="33"/>
      <c r="N23" s="37"/>
      <c r="O23" s="33"/>
      <c r="P23" s="37"/>
      <c r="Q23" s="33"/>
      <c r="R23" s="37"/>
      <c r="S23" s="33"/>
      <c r="T23" s="37"/>
      <c r="U23" s="33"/>
    </row>
    <row r="24" spans="1:21" x14ac:dyDescent="0.3">
      <c r="A24" s="32" t="s">
        <v>21</v>
      </c>
      <c r="B24" s="37"/>
      <c r="C24" s="33"/>
      <c r="D24" s="37"/>
      <c r="E24" s="33"/>
      <c r="F24" s="37"/>
      <c r="G24" s="33"/>
      <c r="H24" s="37"/>
      <c r="I24" s="33"/>
      <c r="J24" s="37"/>
      <c r="K24" s="33"/>
      <c r="L24" s="37"/>
      <c r="M24" s="33"/>
      <c r="N24" s="37"/>
      <c r="O24" s="33"/>
      <c r="P24" s="37"/>
      <c r="Q24" s="33"/>
      <c r="R24" s="37"/>
      <c r="S24" s="33"/>
      <c r="T24" s="37"/>
      <c r="U24" s="33"/>
    </row>
    <row r="25" spans="1:21" x14ac:dyDescent="0.3">
      <c r="A25" s="32" t="s">
        <v>22</v>
      </c>
      <c r="B25" s="37"/>
      <c r="C25" s="33"/>
      <c r="D25" s="37"/>
      <c r="E25" s="33"/>
      <c r="F25" s="37"/>
      <c r="G25" s="33"/>
      <c r="H25" s="37"/>
      <c r="I25" s="33"/>
      <c r="J25" s="37"/>
      <c r="K25" s="33"/>
      <c r="L25" s="37"/>
      <c r="M25" s="33"/>
      <c r="N25" s="37"/>
      <c r="O25" s="33"/>
      <c r="P25" s="37"/>
      <c r="Q25" s="33"/>
      <c r="R25" s="37"/>
      <c r="S25" s="33"/>
      <c r="T25" s="37"/>
      <c r="U25" s="33"/>
    </row>
    <row r="26" spans="1:21" x14ac:dyDescent="0.3">
      <c r="A26" s="32" t="s">
        <v>23</v>
      </c>
      <c r="B26" s="37"/>
      <c r="C26" s="33"/>
      <c r="D26" s="37"/>
      <c r="E26" s="33"/>
      <c r="F26" s="37"/>
      <c r="G26" s="33"/>
      <c r="H26" s="37"/>
      <c r="I26" s="33"/>
      <c r="J26" s="37"/>
      <c r="K26" s="33"/>
      <c r="L26" s="37"/>
      <c r="M26" s="33"/>
      <c r="N26" s="37"/>
      <c r="O26" s="33"/>
      <c r="P26" s="37"/>
      <c r="Q26" s="33"/>
      <c r="R26" s="37"/>
      <c r="S26" s="33"/>
      <c r="T26" s="37"/>
      <c r="U26" s="33"/>
    </row>
    <row r="27" spans="1:21" x14ac:dyDescent="0.3">
      <c r="A27" s="32" t="s">
        <v>24</v>
      </c>
      <c r="B27" s="37"/>
      <c r="C27" s="33"/>
      <c r="D27" s="37"/>
      <c r="E27" s="33"/>
      <c r="F27" s="37"/>
      <c r="G27" s="33"/>
      <c r="H27" s="37"/>
      <c r="I27" s="33"/>
      <c r="J27" s="37"/>
      <c r="K27" s="33"/>
      <c r="L27" s="37"/>
      <c r="M27" s="33"/>
      <c r="N27" s="37"/>
      <c r="O27" s="33"/>
      <c r="P27" s="37"/>
      <c r="Q27" s="33"/>
      <c r="R27" s="37"/>
      <c r="S27" s="33"/>
      <c r="T27" s="37"/>
      <c r="U27" s="33"/>
    </row>
    <row r="28" spans="1:21" x14ac:dyDescent="0.3">
      <c r="A28" s="32" t="s">
        <v>25</v>
      </c>
      <c r="B28" s="37"/>
      <c r="C28" s="33"/>
      <c r="D28" s="37"/>
      <c r="E28" s="33"/>
      <c r="F28" s="37"/>
      <c r="G28" s="33"/>
      <c r="H28" s="37"/>
      <c r="I28" s="33"/>
      <c r="J28" s="37"/>
      <c r="K28" s="33"/>
      <c r="L28" s="37"/>
      <c r="M28" s="33"/>
      <c r="N28" s="37"/>
      <c r="O28" s="33"/>
      <c r="P28" s="37"/>
      <c r="Q28" s="33"/>
      <c r="R28" s="37"/>
      <c r="S28" s="33"/>
      <c r="T28" s="37"/>
      <c r="U28" s="33"/>
    </row>
    <row r="29" spans="1:21" x14ac:dyDescent="0.3">
      <c r="A29" s="32" t="s">
        <v>26</v>
      </c>
      <c r="B29" s="37"/>
      <c r="C29" s="33"/>
      <c r="D29" s="37"/>
      <c r="E29" s="33"/>
      <c r="F29" s="37"/>
      <c r="G29" s="33"/>
      <c r="H29" s="37"/>
      <c r="I29" s="33"/>
      <c r="J29" s="37"/>
      <c r="K29" s="33"/>
      <c r="L29" s="37"/>
      <c r="M29" s="33"/>
      <c r="N29" s="37"/>
      <c r="O29" s="33"/>
      <c r="P29" s="37"/>
      <c r="Q29" s="33"/>
      <c r="R29" s="37"/>
      <c r="S29" s="33"/>
      <c r="T29" s="37"/>
      <c r="U29" s="33"/>
    </row>
    <row r="30" spans="1:21" x14ac:dyDescent="0.3">
      <c r="A30" s="32" t="s">
        <v>27</v>
      </c>
      <c r="B30" s="37"/>
      <c r="C30" s="33"/>
      <c r="D30" s="37"/>
      <c r="E30" s="33"/>
      <c r="F30" s="37"/>
      <c r="G30" s="33"/>
      <c r="H30" s="37"/>
      <c r="I30" s="33"/>
      <c r="J30" s="37"/>
      <c r="K30" s="33"/>
      <c r="L30" s="37"/>
      <c r="M30" s="33"/>
      <c r="N30" s="37"/>
      <c r="O30" s="33"/>
      <c r="P30" s="37"/>
      <c r="Q30" s="33"/>
      <c r="R30" s="37"/>
      <c r="S30" s="33"/>
      <c r="T30" s="37"/>
      <c r="U30" s="33"/>
    </row>
    <row r="31" spans="1:21" x14ac:dyDescent="0.3">
      <c r="A31" s="32" t="s">
        <v>28</v>
      </c>
      <c r="B31" s="37"/>
      <c r="C31" s="33"/>
      <c r="D31" s="37"/>
      <c r="E31" s="33"/>
      <c r="F31" s="37"/>
      <c r="G31" s="33"/>
      <c r="H31" s="37"/>
      <c r="I31" s="33"/>
      <c r="J31" s="37"/>
      <c r="K31" s="33"/>
      <c r="L31" s="37"/>
      <c r="M31" s="33"/>
      <c r="N31" s="37"/>
      <c r="O31" s="33"/>
      <c r="P31" s="37"/>
      <c r="Q31" s="33"/>
      <c r="R31" s="37"/>
      <c r="S31" s="33"/>
      <c r="T31" s="37"/>
      <c r="U31" s="33"/>
    </row>
    <row r="32" spans="1:21" x14ac:dyDescent="0.3">
      <c r="A32" s="32" t="s">
        <v>29</v>
      </c>
      <c r="B32" s="37"/>
      <c r="C32" s="33"/>
      <c r="D32" s="37"/>
      <c r="E32" s="33"/>
      <c r="F32" s="37"/>
      <c r="G32" s="33"/>
      <c r="H32" s="37"/>
      <c r="I32" s="33"/>
      <c r="J32" s="37"/>
      <c r="K32" s="33"/>
      <c r="L32" s="37"/>
      <c r="M32" s="33"/>
      <c r="N32" s="37"/>
      <c r="O32" s="33"/>
      <c r="P32" s="37"/>
      <c r="Q32" s="33"/>
      <c r="R32" s="37"/>
      <c r="S32" s="33"/>
      <c r="T32" s="37"/>
      <c r="U32" s="33"/>
    </row>
    <row r="33" spans="1:21" x14ac:dyDescent="0.3">
      <c r="A33" s="32" t="s">
        <v>30</v>
      </c>
      <c r="B33" s="37"/>
      <c r="C33" s="33"/>
      <c r="D33" s="37"/>
      <c r="E33" s="33"/>
      <c r="F33" s="37"/>
      <c r="G33" s="33"/>
      <c r="H33" s="37"/>
      <c r="I33" s="33"/>
      <c r="J33" s="37"/>
      <c r="K33" s="33"/>
      <c r="L33" s="37"/>
      <c r="M33" s="33"/>
      <c r="N33" s="37"/>
      <c r="O33" s="33"/>
      <c r="P33" s="37"/>
      <c r="Q33" s="33"/>
      <c r="R33" s="37"/>
      <c r="S33" s="33"/>
      <c r="T33" s="37"/>
      <c r="U33" s="33"/>
    </row>
    <row r="34" spans="1:21" x14ac:dyDescent="0.3">
      <c r="A34" s="32" t="s">
        <v>31</v>
      </c>
      <c r="B34" s="37"/>
      <c r="C34" s="33"/>
      <c r="D34" s="37"/>
      <c r="E34" s="33"/>
      <c r="F34" s="37"/>
      <c r="G34" s="33"/>
      <c r="H34" s="37"/>
      <c r="I34" s="33"/>
      <c r="J34" s="37"/>
      <c r="K34" s="33"/>
      <c r="L34" s="37"/>
      <c r="M34" s="33"/>
      <c r="N34" s="37"/>
      <c r="O34" s="33"/>
      <c r="P34" s="37"/>
      <c r="Q34" s="33"/>
      <c r="R34" s="37"/>
      <c r="S34" s="33"/>
      <c r="T34" s="37"/>
      <c r="U34" s="33"/>
    </row>
    <row r="35" spans="1:21" x14ac:dyDescent="0.3">
      <c r="A35" s="32" t="s">
        <v>32</v>
      </c>
      <c r="B35" s="37"/>
      <c r="C35" s="33"/>
      <c r="D35" s="37"/>
      <c r="E35" s="33"/>
      <c r="F35" s="37"/>
      <c r="G35" s="33"/>
      <c r="H35" s="37"/>
      <c r="I35" s="33"/>
      <c r="J35" s="37"/>
      <c r="K35" s="33"/>
      <c r="L35" s="37"/>
      <c r="M35" s="33"/>
      <c r="N35" s="37"/>
      <c r="O35" s="33"/>
      <c r="P35" s="37"/>
      <c r="Q35" s="33"/>
      <c r="R35" s="37"/>
      <c r="S35" s="33"/>
      <c r="T35" s="37"/>
      <c r="U35" s="33"/>
    </row>
    <row r="36" spans="1:21" x14ac:dyDescent="0.3">
      <c r="A36" s="32" t="s">
        <v>33</v>
      </c>
      <c r="B36" s="37"/>
      <c r="C36" s="33"/>
      <c r="D36" s="37"/>
      <c r="E36" s="33"/>
      <c r="F36" s="37"/>
      <c r="G36" s="33"/>
      <c r="H36" s="37"/>
      <c r="I36" s="33"/>
      <c r="J36" s="37"/>
      <c r="K36" s="33"/>
      <c r="L36" s="37"/>
      <c r="M36" s="33"/>
      <c r="N36" s="37"/>
      <c r="O36" s="33"/>
      <c r="P36" s="37"/>
      <c r="Q36" s="33"/>
      <c r="R36" s="37"/>
      <c r="S36" s="33"/>
      <c r="T36" s="37"/>
      <c r="U36" s="33"/>
    </row>
    <row r="37" spans="1:21" x14ac:dyDescent="0.3">
      <c r="A37" s="32" t="s">
        <v>34</v>
      </c>
      <c r="B37" s="37"/>
      <c r="C37" s="33"/>
      <c r="D37" s="37"/>
      <c r="E37" s="33"/>
      <c r="F37" s="37"/>
      <c r="G37" s="33"/>
      <c r="H37" s="37"/>
      <c r="I37" s="33"/>
      <c r="J37" s="37"/>
      <c r="K37" s="33"/>
      <c r="L37" s="37"/>
      <c r="M37" s="33"/>
      <c r="N37" s="37"/>
      <c r="O37" s="33"/>
      <c r="P37" s="37"/>
      <c r="Q37" s="33"/>
      <c r="R37" s="37"/>
      <c r="S37" s="33"/>
      <c r="T37" s="37"/>
      <c r="U37" s="33"/>
    </row>
    <row r="38" spans="1:21" x14ac:dyDescent="0.3">
      <c r="A38" s="32" t="s">
        <v>35</v>
      </c>
      <c r="B38" s="37"/>
      <c r="C38" s="33"/>
      <c r="D38" s="37"/>
      <c r="E38" s="33"/>
      <c r="F38" s="37"/>
      <c r="G38" s="33"/>
      <c r="H38" s="37"/>
      <c r="I38" s="33"/>
      <c r="J38" s="37"/>
      <c r="K38" s="33"/>
      <c r="L38" s="37"/>
      <c r="M38" s="33"/>
      <c r="N38" s="37"/>
      <c r="O38" s="33"/>
      <c r="P38" s="37"/>
      <c r="Q38" s="33"/>
      <c r="R38" s="37"/>
      <c r="S38" s="33"/>
      <c r="T38" s="37"/>
      <c r="U38" s="33"/>
    </row>
    <row r="39" spans="1:21" x14ac:dyDescent="0.3">
      <c r="A39" s="32" t="s">
        <v>36</v>
      </c>
      <c r="B39" s="37"/>
      <c r="C39" s="33"/>
      <c r="D39" s="37"/>
      <c r="E39" s="33"/>
      <c r="F39" s="37"/>
      <c r="G39" s="33"/>
      <c r="H39" s="37"/>
      <c r="I39" s="33"/>
      <c r="J39" s="37"/>
      <c r="K39" s="33"/>
      <c r="L39" s="37"/>
      <c r="M39" s="33"/>
      <c r="N39" s="37"/>
      <c r="O39" s="33"/>
      <c r="P39" s="37"/>
      <c r="Q39" s="33"/>
      <c r="R39" s="37"/>
      <c r="S39" s="33"/>
      <c r="T39" s="37"/>
      <c r="U39" s="33"/>
    </row>
    <row r="40" spans="1:21" x14ac:dyDescent="0.3">
      <c r="A40" s="32" t="s">
        <v>37</v>
      </c>
      <c r="B40" s="37"/>
      <c r="C40" s="33"/>
      <c r="D40" s="37"/>
      <c r="E40" s="33"/>
      <c r="F40" s="37"/>
      <c r="G40" s="33"/>
      <c r="H40" s="37"/>
      <c r="I40" s="33"/>
      <c r="J40" s="37"/>
      <c r="K40" s="33"/>
      <c r="L40" s="37"/>
      <c r="M40" s="33"/>
      <c r="N40" s="37"/>
      <c r="O40" s="33"/>
      <c r="P40" s="37"/>
      <c r="Q40" s="33"/>
      <c r="R40" s="37"/>
      <c r="S40" s="33"/>
      <c r="T40" s="37"/>
      <c r="U40" s="33"/>
    </row>
    <row r="41" spans="1:21" x14ac:dyDescent="0.3">
      <c r="A41" s="32" t="s">
        <v>38</v>
      </c>
      <c r="B41" s="37"/>
      <c r="C41" s="33"/>
      <c r="D41" s="37"/>
      <c r="E41" s="33"/>
      <c r="F41" s="37"/>
      <c r="G41" s="33"/>
      <c r="H41" s="37"/>
      <c r="I41" s="33"/>
      <c r="J41" s="37"/>
      <c r="K41" s="33"/>
      <c r="L41" s="37"/>
      <c r="M41" s="33"/>
      <c r="N41" s="37"/>
      <c r="O41" s="33"/>
      <c r="P41" s="37"/>
      <c r="Q41" s="33"/>
      <c r="R41" s="37"/>
      <c r="S41" s="33"/>
      <c r="T41" s="37"/>
      <c r="U41" s="33"/>
    </row>
    <row r="42" spans="1:21" x14ac:dyDescent="0.3">
      <c r="A42" s="32" t="s">
        <v>39</v>
      </c>
      <c r="B42" s="37"/>
      <c r="C42" s="33"/>
      <c r="D42" s="37"/>
      <c r="E42" s="33"/>
      <c r="F42" s="37"/>
      <c r="G42" s="33"/>
      <c r="H42" s="37"/>
      <c r="I42" s="33"/>
      <c r="J42" s="37"/>
      <c r="K42" s="33"/>
      <c r="L42" s="37"/>
      <c r="M42" s="33"/>
      <c r="N42" s="37"/>
      <c r="O42" s="33"/>
      <c r="P42" s="37"/>
      <c r="Q42" s="33"/>
      <c r="R42" s="37"/>
      <c r="S42" s="33"/>
      <c r="T42" s="37"/>
      <c r="U42" s="33"/>
    </row>
    <row r="43" spans="1:21" x14ac:dyDescent="0.3">
      <c r="A43" s="32" t="s">
        <v>40</v>
      </c>
      <c r="B43" s="37"/>
      <c r="C43" s="33"/>
      <c r="D43" s="37"/>
      <c r="E43" s="33"/>
      <c r="F43" s="37"/>
      <c r="G43" s="33"/>
      <c r="H43" s="37"/>
      <c r="I43" s="33"/>
      <c r="J43" s="37"/>
      <c r="K43" s="33"/>
      <c r="L43" s="37"/>
      <c r="M43" s="33"/>
      <c r="N43" s="37"/>
      <c r="O43" s="33"/>
      <c r="P43" s="37"/>
      <c r="Q43" s="33"/>
      <c r="R43" s="37"/>
      <c r="S43" s="33"/>
      <c r="T43" s="37"/>
      <c r="U43" s="33"/>
    </row>
    <row r="44" spans="1:21" x14ac:dyDescent="0.3">
      <c r="A44" s="32" t="s">
        <v>41</v>
      </c>
      <c r="B44" s="37"/>
      <c r="C44" s="33"/>
      <c r="D44" s="37"/>
      <c r="E44" s="33"/>
      <c r="F44" s="37"/>
      <c r="G44" s="33"/>
      <c r="H44" s="37"/>
      <c r="I44" s="33"/>
      <c r="J44" s="37"/>
      <c r="K44" s="33"/>
      <c r="L44" s="37"/>
      <c r="M44" s="33"/>
      <c r="N44" s="37"/>
      <c r="O44" s="33"/>
      <c r="P44" s="37"/>
      <c r="Q44" s="33"/>
      <c r="R44" s="37"/>
      <c r="S44" s="33"/>
      <c r="T44" s="37"/>
      <c r="U44" s="33"/>
    </row>
    <row r="45" spans="1:21" ht="15.6" x14ac:dyDescent="0.3">
      <c r="A45" s="13" t="s">
        <v>70</v>
      </c>
      <c r="B45" s="38">
        <f>AVERAGE(B5:B44)</f>
        <v>8</v>
      </c>
      <c r="C45" s="14"/>
      <c r="D45" s="38">
        <f>AVERAGE(D5:D44)</f>
        <v>2</v>
      </c>
      <c r="E45" s="17"/>
      <c r="F45" s="38">
        <f>AVERAGE(F5:F44)</f>
        <v>3</v>
      </c>
      <c r="G45" s="17"/>
      <c r="H45" s="38">
        <f>AVERAGE(H5:H44)</f>
        <v>4.5599999999999996</v>
      </c>
      <c r="I45" s="17"/>
      <c r="J45" s="38">
        <f>AVERAGE(J5:J44)</f>
        <v>5</v>
      </c>
      <c r="K45" s="17"/>
      <c r="L45" s="38">
        <f>AVERAGE(L5:L44)</f>
        <v>6</v>
      </c>
      <c r="M45" s="17"/>
      <c r="N45" s="38">
        <f>AVERAGE(N5:N44)</f>
        <v>7</v>
      </c>
      <c r="O45" s="17"/>
      <c r="P45" s="38">
        <f>AVERAGE(P5:P44)</f>
        <v>8</v>
      </c>
      <c r="Q45" s="17"/>
      <c r="R45" s="38">
        <f>AVERAGE(R5:R44)</f>
        <v>9</v>
      </c>
      <c r="S45" s="17"/>
      <c r="T45" s="38">
        <f>AVERAGE(T5:T44)</f>
        <v>10</v>
      </c>
      <c r="U45" s="17"/>
    </row>
  </sheetData>
  <sheetProtection algorithmName="SHA-512" hashValue="KQJLdNE/UB2FK1w7NaBYkP5fpr8CoMTnyrcztk2UP/6FPd+thVh3rKdcPLhnA8dGg6pOWUe6Wb09iqB9y5zQUg==" saltValue="sP+Kf2+MVCRmvDLdCLZg4Q==" spinCount="100000" sheet="1" selectLockedCells="1"/>
  <mergeCells count="11">
    <mergeCell ref="N3:O3"/>
    <mergeCell ref="P3:Q3"/>
    <mergeCell ref="R3:S3"/>
    <mergeCell ref="T3:U3"/>
    <mergeCell ref="A3:A4"/>
    <mergeCell ref="B3:C3"/>
    <mergeCell ref="D3:E3"/>
    <mergeCell ref="F3:G3"/>
    <mergeCell ref="H3:I3"/>
    <mergeCell ref="J3:K3"/>
    <mergeCell ref="L3:M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18" bestFit="1" customWidth="1"/>
    <col min="6" max="6" width="5.33203125" style="1" bestFit="1" customWidth="1"/>
    <col min="7" max="7" width="7.6640625" style="18" bestFit="1" customWidth="1"/>
    <col min="8" max="8" width="5.33203125" style="1" bestFit="1" customWidth="1"/>
    <col min="9" max="9" width="7.6640625" style="18" bestFit="1" customWidth="1"/>
    <col min="10" max="10" width="5.33203125" style="1" bestFit="1" customWidth="1"/>
    <col min="11" max="11" width="7.6640625" style="18" bestFit="1" customWidth="1"/>
    <col min="12" max="12" width="5.33203125" style="1" bestFit="1" customWidth="1"/>
    <col min="13" max="13" width="7.6640625" style="18" bestFit="1" customWidth="1"/>
    <col min="14" max="14" width="5.33203125" style="1" bestFit="1" customWidth="1"/>
    <col min="15" max="15" width="7.6640625" style="18" bestFit="1" customWidth="1"/>
    <col min="16" max="16" width="5.33203125" style="1" bestFit="1" customWidth="1"/>
    <col min="17" max="17" width="7.6640625" style="18" bestFit="1" customWidth="1"/>
    <col min="18" max="18" width="5.33203125" style="1" bestFit="1" customWidth="1"/>
    <col min="19" max="19" width="9.109375" style="18"/>
    <col min="20" max="20" width="5.33203125" style="1" bestFit="1" customWidth="1"/>
    <col min="21" max="21" width="9.109375" style="18"/>
    <col min="22" max="16384" width="9.109375" style="1"/>
  </cols>
  <sheetData>
    <row r="1" spans="1:2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5"/>
    </row>
    <row r="2" spans="1:2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5"/>
    </row>
    <row r="3" spans="1:21" x14ac:dyDescent="0.3">
      <c r="A3" s="54" t="s">
        <v>61</v>
      </c>
      <c r="B3" s="56" t="str">
        <f>Configuração!A2</f>
        <v>PORTUGUÊS</v>
      </c>
      <c r="C3" s="56"/>
      <c r="D3" s="56" t="str">
        <f>Configuração!A3</f>
        <v>MATEMÁTICA</v>
      </c>
      <c r="E3" s="56"/>
      <c r="F3" s="51" t="str">
        <f>Configuração!A4</f>
        <v>HISTÓRIA</v>
      </c>
      <c r="G3" s="52"/>
      <c r="H3" s="51" t="str">
        <f>Configuração!A5</f>
        <v>GEOGRAFIA</v>
      </c>
      <c r="I3" s="52"/>
      <c r="J3" s="51" t="str">
        <f>Configuração!A6</f>
        <v>QUÍMICA</v>
      </c>
      <c r="K3" s="52"/>
      <c r="L3" s="51" t="str">
        <f>Configuração!A7</f>
        <v>BIOLOGIA</v>
      </c>
      <c r="M3" s="52"/>
      <c r="N3" s="51" t="str">
        <f>Configuração!A8</f>
        <v>FÍSICA</v>
      </c>
      <c r="O3" s="52"/>
      <c r="P3" s="51" t="str">
        <f>Configuração!A9</f>
        <v>ED FÍSICA</v>
      </c>
      <c r="Q3" s="52"/>
      <c r="R3" s="51" t="str">
        <f>Configuração!A10</f>
        <v>ARTES</v>
      </c>
      <c r="S3" s="52"/>
      <c r="T3" s="51" t="str">
        <f>Configuração!A11</f>
        <v>INGLÊS</v>
      </c>
      <c r="U3" s="53"/>
    </row>
    <row r="4" spans="1:21" x14ac:dyDescent="0.3">
      <c r="A4" s="55"/>
      <c r="B4" s="12" t="s">
        <v>1</v>
      </c>
      <c r="C4" s="12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6" t="s">
        <v>43</v>
      </c>
    </row>
    <row r="5" spans="1:21" x14ac:dyDescent="0.3">
      <c r="A5" s="32" t="str">
        <f>IF('1 Bimestre'!A5="","",'1 Bimestre'!A5)</f>
        <v>Aluno 1</v>
      </c>
      <c r="B5" s="37">
        <v>8</v>
      </c>
      <c r="C5" s="33">
        <v>1</v>
      </c>
      <c r="D5" s="37">
        <v>2</v>
      </c>
      <c r="E5" s="33">
        <v>2</v>
      </c>
      <c r="F5" s="37">
        <v>3</v>
      </c>
      <c r="G5" s="33">
        <v>3</v>
      </c>
      <c r="H5" s="37">
        <v>4</v>
      </c>
      <c r="I5" s="33">
        <v>4</v>
      </c>
      <c r="J5" s="37">
        <v>5</v>
      </c>
      <c r="K5" s="33">
        <v>5</v>
      </c>
      <c r="L5" s="37">
        <v>6</v>
      </c>
      <c r="M5" s="33">
        <v>6</v>
      </c>
      <c r="N5" s="37">
        <v>7</v>
      </c>
      <c r="O5" s="33">
        <v>7</v>
      </c>
      <c r="P5" s="37">
        <v>8</v>
      </c>
      <c r="Q5" s="33">
        <v>8</v>
      </c>
      <c r="R5" s="37">
        <v>9</v>
      </c>
      <c r="S5" s="33">
        <v>9</v>
      </c>
      <c r="T5" s="37">
        <v>10</v>
      </c>
      <c r="U5" s="33">
        <v>10</v>
      </c>
    </row>
    <row r="6" spans="1:21" x14ac:dyDescent="0.3">
      <c r="A6" s="32" t="str">
        <f>IF('1 Bimestre'!A6="","",'1 Bimestre'!A6)</f>
        <v>Aluno 2</v>
      </c>
      <c r="B6" s="37"/>
      <c r="C6" s="33"/>
      <c r="D6" s="37"/>
      <c r="E6" s="33"/>
      <c r="F6" s="37"/>
      <c r="G6" s="33"/>
      <c r="H6" s="37"/>
      <c r="I6" s="33"/>
      <c r="J6" s="37"/>
      <c r="K6" s="33"/>
      <c r="L6" s="37"/>
      <c r="M6" s="33"/>
      <c r="N6" s="37"/>
      <c r="O6" s="33"/>
      <c r="P6" s="37"/>
      <c r="Q6" s="33"/>
      <c r="R6" s="37"/>
      <c r="S6" s="33"/>
      <c r="T6" s="37"/>
      <c r="U6" s="33"/>
    </row>
    <row r="7" spans="1:21" x14ac:dyDescent="0.3">
      <c r="A7" s="32" t="str">
        <f>IF('1 Bimestre'!A7="","",'1 Bimestre'!A7)</f>
        <v>Aluno 3</v>
      </c>
      <c r="B7" s="37"/>
      <c r="C7" s="33"/>
      <c r="D7" s="37"/>
      <c r="E7" s="33"/>
      <c r="F7" s="37"/>
      <c r="G7" s="33"/>
      <c r="H7" s="37"/>
      <c r="I7" s="33"/>
      <c r="J7" s="37"/>
      <c r="K7" s="33"/>
      <c r="L7" s="37"/>
      <c r="M7" s="33"/>
      <c r="N7" s="37"/>
      <c r="O7" s="33"/>
      <c r="P7" s="37"/>
      <c r="Q7" s="33"/>
      <c r="R7" s="37"/>
      <c r="S7" s="33"/>
      <c r="T7" s="37"/>
      <c r="U7" s="33"/>
    </row>
    <row r="8" spans="1:21" x14ac:dyDescent="0.3">
      <c r="A8" s="32" t="str">
        <f>IF('1 Bimestre'!A8="","",'1 Bimestre'!A8)</f>
        <v>Aluno 4</v>
      </c>
      <c r="B8" s="37"/>
      <c r="C8" s="33"/>
      <c r="D8" s="37"/>
      <c r="E8" s="33"/>
      <c r="F8" s="37"/>
      <c r="G8" s="33"/>
      <c r="H8" s="37"/>
      <c r="I8" s="33"/>
      <c r="J8" s="37"/>
      <c r="K8" s="33"/>
      <c r="L8" s="37"/>
      <c r="M8" s="33"/>
      <c r="N8" s="37"/>
      <c r="O8" s="33"/>
      <c r="P8" s="37"/>
      <c r="Q8" s="33"/>
      <c r="R8" s="37"/>
      <c r="S8" s="33"/>
      <c r="T8" s="37"/>
      <c r="U8" s="33"/>
    </row>
    <row r="9" spans="1:21" x14ac:dyDescent="0.3">
      <c r="A9" s="32" t="str">
        <f>IF('1 Bimestre'!A9="","",'1 Bimestre'!A9)</f>
        <v>Aluno 5</v>
      </c>
      <c r="B9" s="37"/>
      <c r="C9" s="33"/>
      <c r="D9" s="37"/>
      <c r="E9" s="33"/>
      <c r="F9" s="37"/>
      <c r="G9" s="33"/>
      <c r="H9" s="37"/>
      <c r="I9" s="33"/>
      <c r="J9" s="37"/>
      <c r="K9" s="33"/>
      <c r="L9" s="37"/>
      <c r="M9" s="33"/>
      <c r="N9" s="37"/>
      <c r="O9" s="33"/>
      <c r="P9" s="37"/>
      <c r="Q9" s="33"/>
      <c r="R9" s="37"/>
      <c r="S9" s="33"/>
      <c r="T9" s="37"/>
      <c r="U9" s="33"/>
    </row>
    <row r="10" spans="1:21" x14ac:dyDescent="0.3">
      <c r="A10" s="32" t="str">
        <f>IF('1 Bimestre'!A10="","",'1 Bimestre'!A10)</f>
        <v>Aluno 6</v>
      </c>
      <c r="B10" s="37"/>
      <c r="C10" s="33"/>
      <c r="D10" s="37"/>
      <c r="E10" s="33"/>
      <c r="F10" s="37"/>
      <c r="G10" s="33"/>
      <c r="H10" s="37"/>
      <c r="I10" s="33"/>
      <c r="J10" s="37"/>
      <c r="K10" s="33"/>
      <c r="L10" s="37"/>
      <c r="M10" s="33"/>
      <c r="N10" s="37"/>
      <c r="O10" s="33"/>
      <c r="P10" s="37"/>
      <c r="Q10" s="33"/>
      <c r="R10" s="37"/>
      <c r="S10" s="33"/>
      <c r="T10" s="37"/>
      <c r="U10" s="33"/>
    </row>
    <row r="11" spans="1:21" x14ac:dyDescent="0.3">
      <c r="A11" s="32" t="str">
        <f>IF('1 Bimestre'!A11="","",'1 Bimestre'!A11)</f>
        <v>Aluno 7</v>
      </c>
      <c r="B11" s="37"/>
      <c r="C11" s="33"/>
      <c r="D11" s="37"/>
      <c r="E11" s="33"/>
      <c r="F11" s="37"/>
      <c r="G11" s="33"/>
      <c r="H11" s="37"/>
      <c r="I11" s="33"/>
      <c r="J11" s="37"/>
      <c r="K11" s="33"/>
      <c r="L11" s="37"/>
      <c r="M11" s="33"/>
      <c r="N11" s="37"/>
      <c r="O11" s="33"/>
      <c r="P11" s="37"/>
      <c r="Q11" s="33"/>
      <c r="R11" s="37"/>
      <c r="S11" s="33"/>
      <c r="T11" s="37"/>
      <c r="U11" s="33"/>
    </row>
    <row r="12" spans="1:21" x14ac:dyDescent="0.3">
      <c r="A12" s="32" t="str">
        <f>IF('1 Bimestre'!A12="","",'1 Bimestre'!A12)</f>
        <v>Aluno 8</v>
      </c>
      <c r="B12" s="37"/>
      <c r="C12" s="33"/>
      <c r="D12" s="37"/>
      <c r="E12" s="33"/>
      <c r="F12" s="37"/>
      <c r="G12" s="33"/>
      <c r="H12" s="37"/>
      <c r="I12" s="33"/>
      <c r="J12" s="37"/>
      <c r="K12" s="33"/>
      <c r="L12" s="37"/>
      <c r="M12" s="33"/>
      <c r="N12" s="37"/>
      <c r="O12" s="33"/>
      <c r="P12" s="37"/>
      <c r="Q12" s="33"/>
      <c r="R12" s="37"/>
      <c r="S12" s="33"/>
      <c r="T12" s="37"/>
      <c r="U12" s="33"/>
    </row>
    <row r="13" spans="1:21" x14ac:dyDescent="0.3">
      <c r="A13" s="32" t="str">
        <f>IF('1 Bimestre'!A13="","",'1 Bimestre'!A13)</f>
        <v>Aluno 9</v>
      </c>
      <c r="B13" s="37"/>
      <c r="C13" s="33"/>
      <c r="D13" s="37"/>
      <c r="E13" s="33"/>
      <c r="F13" s="37"/>
      <c r="G13" s="33"/>
      <c r="H13" s="37"/>
      <c r="I13" s="33"/>
      <c r="J13" s="37"/>
      <c r="K13" s="33"/>
      <c r="L13" s="37"/>
      <c r="M13" s="33"/>
      <c r="N13" s="37"/>
      <c r="O13" s="33"/>
      <c r="P13" s="37"/>
      <c r="Q13" s="33"/>
      <c r="R13" s="37"/>
      <c r="S13" s="33"/>
      <c r="T13" s="37"/>
      <c r="U13" s="33"/>
    </row>
    <row r="14" spans="1:21" x14ac:dyDescent="0.3">
      <c r="A14" s="32" t="str">
        <f>IF('1 Bimestre'!A14="","",'1 Bimestre'!A14)</f>
        <v>Aluno 10</v>
      </c>
      <c r="B14" s="37"/>
      <c r="C14" s="33"/>
      <c r="D14" s="37"/>
      <c r="E14" s="33"/>
      <c r="F14" s="37"/>
      <c r="G14" s="33"/>
      <c r="H14" s="37"/>
      <c r="I14" s="33"/>
      <c r="J14" s="37"/>
      <c r="K14" s="33"/>
      <c r="L14" s="37"/>
      <c r="M14" s="33"/>
      <c r="N14" s="37"/>
      <c r="O14" s="33"/>
      <c r="P14" s="37"/>
      <c r="Q14" s="33"/>
      <c r="R14" s="37"/>
      <c r="S14" s="33"/>
      <c r="T14" s="37"/>
      <c r="U14" s="33"/>
    </row>
    <row r="15" spans="1:21" x14ac:dyDescent="0.3">
      <c r="A15" s="32" t="str">
        <f>IF('1 Bimestre'!A15="","",'1 Bimestre'!A15)</f>
        <v>Aluno 11</v>
      </c>
      <c r="B15" s="37"/>
      <c r="C15" s="33"/>
      <c r="D15" s="37"/>
      <c r="E15" s="33"/>
      <c r="F15" s="37"/>
      <c r="G15" s="33"/>
      <c r="H15" s="37"/>
      <c r="I15" s="33"/>
      <c r="J15" s="37"/>
      <c r="K15" s="33"/>
      <c r="L15" s="37"/>
      <c r="M15" s="33"/>
      <c r="N15" s="37"/>
      <c r="O15" s="33"/>
      <c r="P15" s="37"/>
      <c r="Q15" s="33"/>
      <c r="R15" s="37"/>
      <c r="S15" s="33"/>
      <c r="T15" s="37"/>
      <c r="U15" s="33"/>
    </row>
    <row r="16" spans="1:21" x14ac:dyDescent="0.3">
      <c r="A16" s="32" t="str">
        <f>IF('1 Bimestre'!A16="","",'1 Bimestre'!A16)</f>
        <v>Aluno 12</v>
      </c>
      <c r="B16" s="37"/>
      <c r="C16" s="33"/>
      <c r="D16" s="37"/>
      <c r="E16" s="33"/>
      <c r="F16" s="37"/>
      <c r="G16" s="33"/>
      <c r="H16" s="37"/>
      <c r="I16" s="33"/>
      <c r="J16" s="37"/>
      <c r="K16" s="33"/>
      <c r="L16" s="37"/>
      <c r="M16" s="33"/>
      <c r="N16" s="37"/>
      <c r="O16" s="33"/>
      <c r="P16" s="37"/>
      <c r="Q16" s="33"/>
      <c r="R16" s="37"/>
      <c r="S16" s="33"/>
      <c r="T16" s="37"/>
      <c r="U16" s="33"/>
    </row>
    <row r="17" spans="1:21" x14ac:dyDescent="0.3">
      <c r="A17" s="32" t="str">
        <f>IF('1 Bimestre'!A17="","",'1 Bimestre'!A17)</f>
        <v>Aluno 13</v>
      </c>
      <c r="B17" s="37"/>
      <c r="C17" s="33"/>
      <c r="D17" s="37"/>
      <c r="E17" s="33"/>
      <c r="F17" s="37"/>
      <c r="G17" s="33"/>
      <c r="H17" s="37"/>
      <c r="I17" s="33"/>
      <c r="J17" s="37"/>
      <c r="K17" s="33"/>
      <c r="L17" s="37"/>
      <c r="M17" s="33"/>
      <c r="N17" s="37"/>
      <c r="O17" s="33"/>
      <c r="P17" s="37"/>
      <c r="Q17" s="33"/>
      <c r="R17" s="37"/>
      <c r="S17" s="33"/>
      <c r="T17" s="37"/>
      <c r="U17" s="33"/>
    </row>
    <row r="18" spans="1:21" x14ac:dyDescent="0.3">
      <c r="A18" s="32" t="str">
        <f>IF('1 Bimestre'!A18="","",'1 Bimestre'!A18)</f>
        <v>Aluno 14</v>
      </c>
      <c r="B18" s="37"/>
      <c r="C18" s="33"/>
      <c r="D18" s="37"/>
      <c r="E18" s="33"/>
      <c r="F18" s="37"/>
      <c r="G18" s="33"/>
      <c r="H18" s="37"/>
      <c r="I18" s="33"/>
      <c r="J18" s="37"/>
      <c r="K18" s="33"/>
      <c r="L18" s="37"/>
      <c r="M18" s="33"/>
      <c r="N18" s="37"/>
      <c r="O18" s="33"/>
      <c r="P18" s="37"/>
      <c r="Q18" s="33"/>
      <c r="R18" s="37"/>
      <c r="S18" s="33"/>
      <c r="T18" s="37"/>
      <c r="U18" s="33"/>
    </row>
    <row r="19" spans="1:21" x14ac:dyDescent="0.3">
      <c r="A19" s="32" t="str">
        <f>IF('1 Bimestre'!A19="","",'1 Bimestre'!A19)</f>
        <v>Aluno 15</v>
      </c>
      <c r="B19" s="37"/>
      <c r="C19" s="33"/>
      <c r="D19" s="37"/>
      <c r="E19" s="33"/>
      <c r="F19" s="37"/>
      <c r="G19" s="33"/>
      <c r="H19" s="37"/>
      <c r="I19" s="33"/>
      <c r="J19" s="37"/>
      <c r="K19" s="33"/>
      <c r="L19" s="37"/>
      <c r="M19" s="33"/>
      <c r="N19" s="37"/>
      <c r="O19" s="33"/>
      <c r="P19" s="37"/>
      <c r="Q19" s="33"/>
      <c r="R19" s="37"/>
      <c r="S19" s="33"/>
      <c r="T19" s="37"/>
      <c r="U19" s="33"/>
    </row>
    <row r="20" spans="1:21" x14ac:dyDescent="0.3">
      <c r="A20" s="32" t="str">
        <f>IF('1 Bimestre'!A20="","",'1 Bimestre'!A20)</f>
        <v>Aluno 16</v>
      </c>
      <c r="B20" s="37"/>
      <c r="C20" s="33"/>
      <c r="D20" s="37"/>
      <c r="E20" s="33"/>
      <c r="F20" s="37"/>
      <c r="G20" s="33"/>
      <c r="H20" s="37"/>
      <c r="I20" s="33"/>
      <c r="J20" s="37"/>
      <c r="K20" s="33"/>
      <c r="L20" s="37"/>
      <c r="M20" s="33"/>
      <c r="N20" s="37"/>
      <c r="O20" s="33"/>
      <c r="P20" s="37"/>
      <c r="Q20" s="33"/>
      <c r="R20" s="37"/>
      <c r="S20" s="33"/>
      <c r="T20" s="37"/>
      <c r="U20" s="33"/>
    </row>
    <row r="21" spans="1:21" x14ac:dyDescent="0.3">
      <c r="A21" s="32" t="str">
        <f>IF('1 Bimestre'!A21="","",'1 Bimestre'!A21)</f>
        <v>Aluno 17</v>
      </c>
      <c r="B21" s="37"/>
      <c r="C21" s="33"/>
      <c r="D21" s="37"/>
      <c r="E21" s="33"/>
      <c r="F21" s="37"/>
      <c r="G21" s="33"/>
      <c r="H21" s="37"/>
      <c r="I21" s="33"/>
      <c r="J21" s="37"/>
      <c r="K21" s="33"/>
      <c r="L21" s="37"/>
      <c r="M21" s="33"/>
      <c r="N21" s="37"/>
      <c r="O21" s="33"/>
      <c r="P21" s="37"/>
      <c r="Q21" s="33"/>
      <c r="R21" s="37"/>
      <c r="S21" s="33"/>
      <c r="T21" s="37"/>
      <c r="U21" s="33"/>
    </row>
    <row r="22" spans="1:21" x14ac:dyDescent="0.3">
      <c r="A22" s="32" t="str">
        <f>IF('1 Bimestre'!A22="","",'1 Bimestre'!A22)</f>
        <v>Aluno 18</v>
      </c>
      <c r="B22" s="37"/>
      <c r="C22" s="33"/>
      <c r="D22" s="37"/>
      <c r="E22" s="33"/>
      <c r="F22" s="37"/>
      <c r="G22" s="33"/>
      <c r="H22" s="37"/>
      <c r="I22" s="33"/>
      <c r="J22" s="37"/>
      <c r="K22" s="33"/>
      <c r="L22" s="37"/>
      <c r="M22" s="33"/>
      <c r="N22" s="37"/>
      <c r="O22" s="33"/>
      <c r="P22" s="37"/>
      <c r="Q22" s="33"/>
      <c r="R22" s="37"/>
      <c r="S22" s="33"/>
      <c r="T22" s="37"/>
      <c r="U22" s="33"/>
    </row>
    <row r="23" spans="1:21" x14ac:dyDescent="0.3">
      <c r="A23" s="32" t="str">
        <f>IF('1 Bimestre'!A23="","",'1 Bimestre'!A23)</f>
        <v>Aluno 19</v>
      </c>
      <c r="B23" s="37"/>
      <c r="C23" s="33"/>
      <c r="D23" s="37"/>
      <c r="E23" s="33"/>
      <c r="F23" s="37"/>
      <c r="G23" s="33"/>
      <c r="H23" s="37"/>
      <c r="I23" s="33"/>
      <c r="J23" s="37"/>
      <c r="K23" s="33"/>
      <c r="L23" s="37"/>
      <c r="M23" s="33"/>
      <c r="N23" s="37"/>
      <c r="O23" s="33"/>
      <c r="P23" s="37"/>
      <c r="Q23" s="33"/>
      <c r="R23" s="37"/>
      <c r="S23" s="33"/>
      <c r="T23" s="37"/>
      <c r="U23" s="33"/>
    </row>
    <row r="24" spans="1:21" x14ac:dyDescent="0.3">
      <c r="A24" s="32" t="str">
        <f>IF('1 Bimestre'!A24="","",'1 Bimestre'!A24)</f>
        <v>Aluno 20</v>
      </c>
      <c r="B24" s="37"/>
      <c r="C24" s="33"/>
      <c r="D24" s="37"/>
      <c r="E24" s="33"/>
      <c r="F24" s="37"/>
      <c r="G24" s="33"/>
      <c r="H24" s="37"/>
      <c r="I24" s="33"/>
      <c r="J24" s="37"/>
      <c r="K24" s="33"/>
      <c r="L24" s="37"/>
      <c r="M24" s="33"/>
      <c r="N24" s="37"/>
      <c r="O24" s="33"/>
      <c r="P24" s="37"/>
      <c r="Q24" s="33"/>
      <c r="R24" s="37"/>
      <c r="S24" s="33"/>
      <c r="T24" s="37"/>
      <c r="U24" s="33"/>
    </row>
    <row r="25" spans="1:21" x14ac:dyDescent="0.3">
      <c r="A25" s="32" t="str">
        <f>IF('1 Bimestre'!A25="","",'1 Bimestre'!A25)</f>
        <v>Aluno 21</v>
      </c>
      <c r="B25" s="37"/>
      <c r="C25" s="33"/>
      <c r="D25" s="37"/>
      <c r="E25" s="33"/>
      <c r="F25" s="37"/>
      <c r="G25" s="33"/>
      <c r="H25" s="37"/>
      <c r="I25" s="33"/>
      <c r="J25" s="37"/>
      <c r="K25" s="33"/>
      <c r="L25" s="37"/>
      <c r="M25" s="33"/>
      <c r="N25" s="37"/>
      <c r="O25" s="33"/>
      <c r="P25" s="37"/>
      <c r="Q25" s="33"/>
      <c r="R25" s="37"/>
      <c r="S25" s="33"/>
      <c r="T25" s="37"/>
      <c r="U25" s="33"/>
    </row>
    <row r="26" spans="1:21" x14ac:dyDescent="0.3">
      <c r="A26" s="32" t="str">
        <f>IF('1 Bimestre'!A26="","",'1 Bimestre'!A26)</f>
        <v>Aluno 22</v>
      </c>
      <c r="B26" s="37"/>
      <c r="C26" s="33"/>
      <c r="D26" s="37"/>
      <c r="E26" s="33"/>
      <c r="F26" s="37"/>
      <c r="G26" s="33"/>
      <c r="H26" s="37"/>
      <c r="I26" s="33"/>
      <c r="J26" s="37"/>
      <c r="K26" s="33"/>
      <c r="L26" s="37"/>
      <c r="M26" s="33"/>
      <c r="N26" s="37"/>
      <c r="O26" s="33"/>
      <c r="P26" s="37"/>
      <c r="Q26" s="33"/>
      <c r="R26" s="37"/>
      <c r="S26" s="33"/>
      <c r="T26" s="37"/>
      <c r="U26" s="33"/>
    </row>
    <row r="27" spans="1:21" x14ac:dyDescent="0.3">
      <c r="A27" s="32" t="str">
        <f>IF('1 Bimestre'!A27="","",'1 Bimestre'!A27)</f>
        <v>Aluno 23</v>
      </c>
      <c r="B27" s="37"/>
      <c r="C27" s="33"/>
      <c r="D27" s="37"/>
      <c r="E27" s="33"/>
      <c r="F27" s="37"/>
      <c r="G27" s="33"/>
      <c r="H27" s="37"/>
      <c r="I27" s="33"/>
      <c r="J27" s="37"/>
      <c r="K27" s="33"/>
      <c r="L27" s="37"/>
      <c r="M27" s="33"/>
      <c r="N27" s="37"/>
      <c r="O27" s="33"/>
      <c r="P27" s="37"/>
      <c r="Q27" s="33"/>
      <c r="R27" s="37"/>
      <c r="S27" s="33"/>
      <c r="T27" s="37"/>
      <c r="U27" s="33"/>
    </row>
    <row r="28" spans="1:21" x14ac:dyDescent="0.3">
      <c r="A28" s="32" t="str">
        <f>IF('1 Bimestre'!A28="","",'1 Bimestre'!A28)</f>
        <v>Aluno 24</v>
      </c>
      <c r="B28" s="37"/>
      <c r="C28" s="33"/>
      <c r="D28" s="37"/>
      <c r="E28" s="33"/>
      <c r="F28" s="37"/>
      <c r="G28" s="33"/>
      <c r="H28" s="37"/>
      <c r="I28" s="33"/>
      <c r="J28" s="37"/>
      <c r="K28" s="33"/>
      <c r="L28" s="37"/>
      <c r="M28" s="33"/>
      <c r="N28" s="37"/>
      <c r="O28" s="33"/>
      <c r="P28" s="37"/>
      <c r="Q28" s="33"/>
      <c r="R28" s="37"/>
      <c r="S28" s="33"/>
      <c r="T28" s="37"/>
      <c r="U28" s="33"/>
    </row>
    <row r="29" spans="1:21" x14ac:dyDescent="0.3">
      <c r="A29" s="32" t="str">
        <f>IF('1 Bimestre'!A29="","",'1 Bimestre'!A29)</f>
        <v>Aluno 25</v>
      </c>
      <c r="B29" s="37"/>
      <c r="C29" s="33"/>
      <c r="D29" s="37"/>
      <c r="E29" s="33"/>
      <c r="F29" s="37"/>
      <c r="G29" s="33"/>
      <c r="H29" s="37"/>
      <c r="I29" s="33"/>
      <c r="J29" s="37"/>
      <c r="K29" s="33"/>
      <c r="L29" s="37"/>
      <c r="M29" s="33"/>
      <c r="N29" s="37"/>
      <c r="O29" s="33"/>
      <c r="P29" s="37"/>
      <c r="Q29" s="33"/>
      <c r="R29" s="37"/>
      <c r="S29" s="33"/>
      <c r="T29" s="37"/>
      <c r="U29" s="33"/>
    </row>
    <row r="30" spans="1:21" x14ac:dyDescent="0.3">
      <c r="A30" s="32" t="str">
        <f>IF('1 Bimestre'!A30="","",'1 Bimestre'!A30)</f>
        <v>Aluno 26</v>
      </c>
      <c r="B30" s="37"/>
      <c r="C30" s="33"/>
      <c r="D30" s="37"/>
      <c r="E30" s="33"/>
      <c r="F30" s="37"/>
      <c r="G30" s="33"/>
      <c r="H30" s="37"/>
      <c r="I30" s="33"/>
      <c r="J30" s="37"/>
      <c r="K30" s="33"/>
      <c r="L30" s="37"/>
      <c r="M30" s="33"/>
      <c r="N30" s="37"/>
      <c r="O30" s="33"/>
      <c r="P30" s="37"/>
      <c r="Q30" s="33"/>
      <c r="R30" s="37"/>
      <c r="S30" s="33"/>
      <c r="T30" s="37"/>
      <c r="U30" s="33"/>
    </row>
    <row r="31" spans="1:21" x14ac:dyDescent="0.3">
      <c r="A31" s="32" t="str">
        <f>IF('1 Bimestre'!A31="","",'1 Bimestre'!A31)</f>
        <v>Aluno 27</v>
      </c>
      <c r="B31" s="37"/>
      <c r="C31" s="33"/>
      <c r="D31" s="37"/>
      <c r="E31" s="33"/>
      <c r="F31" s="37"/>
      <c r="G31" s="33"/>
      <c r="H31" s="37"/>
      <c r="I31" s="33"/>
      <c r="J31" s="37"/>
      <c r="K31" s="33"/>
      <c r="L31" s="37"/>
      <c r="M31" s="33"/>
      <c r="N31" s="37"/>
      <c r="O31" s="33"/>
      <c r="P31" s="37"/>
      <c r="Q31" s="33"/>
      <c r="R31" s="37"/>
      <c r="S31" s="33"/>
      <c r="T31" s="37"/>
      <c r="U31" s="33"/>
    </row>
    <row r="32" spans="1:21" x14ac:dyDescent="0.3">
      <c r="A32" s="32" t="str">
        <f>IF('1 Bimestre'!A32="","",'1 Bimestre'!A32)</f>
        <v>Aluno 28</v>
      </c>
      <c r="B32" s="37"/>
      <c r="C32" s="33"/>
      <c r="D32" s="37"/>
      <c r="E32" s="33"/>
      <c r="F32" s="37"/>
      <c r="G32" s="33"/>
      <c r="H32" s="37"/>
      <c r="I32" s="33"/>
      <c r="J32" s="37"/>
      <c r="K32" s="33"/>
      <c r="L32" s="37"/>
      <c r="M32" s="33"/>
      <c r="N32" s="37"/>
      <c r="O32" s="33"/>
      <c r="P32" s="37"/>
      <c r="Q32" s="33"/>
      <c r="R32" s="37"/>
      <c r="S32" s="33"/>
      <c r="T32" s="37"/>
      <c r="U32" s="33"/>
    </row>
    <row r="33" spans="1:21" x14ac:dyDescent="0.3">
      <c r="A33" s="32" t="str">
        <f>IF('1 Bimestre'!A33="","",'1 Bimestre'!A33)</f>
        <v>Aluno 29</v>
      </c>
      <c r="B33" s="37"/>
      <c r="C33" s="33"/>
      <c r="D33" s="37"/>
      <c r="E33" s="33"/>
      <c r="F33" s="37"/>
      <c r="G33" s="33"/>
      <c r="H33" s="37"/>
      <c r="I33" s="33"/>
      <c r="J33" s="37"/>
      <c r="K33" s="33"/>
      <c r="L33" s="37"/>
      <c r="M33" s="33"/>
      <c r="N33" s="37"/>
      <c r="O33" s="33"/>
      <c r="P33" s="37"/>
      <c r="Q33" s="33"/>
      <c r="R33" s="37"/>
      <c r="S33" s="33"/>
      <c r="T33" s="37"/>
      <c r="U33" s="33"/>
    </row>
    <row r="34" spans="1:21" x14ac:dyDescent="0.3">
      <c r="A34" s="32" t="str">
        <f>IF('1 Bimestre'!A34="","",'1 Bimestre'!A34)</f>
        <v>Aluno 30</v>
      </c>
      <c r="B34" s="37"/>
      <c r="C34" s="33"/>
      <c r="D34" s="37"/>
      <c r="E34" s="33"/>
      <c r="F34" s="37"/>
      <c r="G34" s="33"/>
      <c r="H34" s="37"/>
      <c r="I34" s="33"/>
      <c r="J34" s="37"/>
      <c r="K34" s="33"/>
      <c r="L34" s="37"/>
      <c r="M34" s="33"/>
      <c r="N34" s="37"/>
      <c r="O34" s="33"/>
      <c r="P34" s="37"/>
      <c r="Q34" s="33"/>
      <c r="R34" s="37"/>
      <c r="S34" s="33"/>
      <c r="T34" s="37"/>
      <c r="U34" s="33"/>
    </row>
    <row r="35" spans="1:21" x14ac:dyDescent="0.3">
      <c r="A35" s="32" t="str">
        <f>IF('1 Bimestre'!A35="","",'1 Bimestre'!A35)</f>
        <v>Aluno 31</v>
      </c>
      <c r="B35" s="37"/>
      <c r="C35" s="33"/>
      <c r="D35" s="37"/>
      <c r="E35" s="33"/>
      <c r="F35" s="37"/>
      <c r="G35" s="33"/>
      <c r="H35" s="37"/>
      <c r="I35" s="33"/>
      <c r="J35" s="37"/>
      <c r="K35" s="33"/>
      <c r="L35" s="37"/>
      <c r="M35" s="33"/>
      <c r="N35" s="37"/>
      <c r="O35" s="33"/>
      <c r="P35" s="37"/>
      <c r="Q35" s="33"/>
      <c r="R35" s="37"/>
      <c r="S35" s="33"/>
      <c r="T35" s="37"/>
      <c r="U35" s="33"/>
    </row>
    <row r="36" spans="1:21" x14ac:dyDescent="0.3">
      <c r="A36" s="32" t="str">
        <f>IF('1 Bimestre'!A36="","",'1 Bimestre'!A36)</f>
        <v>Aluno 32</v>
      </c>
      <c r="B36" s="37"/>
      <c r="C36" s="33"/>
      <c r="D36" s="37"/>
      <c r="E36" s="33"/>
      <c r="F36" s="37"/>
      <c r="G36" s="33"/>
      <c r="H36" s="37"/>
      <c r="I36" s="33"/>
      <c r="J36" s="37"/>
      <c r="K36" s="33"/>
      <c r="L36" s="37"/>
      <c r="M36" s="33"/>
      <c r="N36" s="37"/>
      <c r="O36" s="33"/>
      <c r="P36" s="37"/>
      <c r="Q36" s="33"/>
      <c r="R36" s="37"/>
      <c r="S36" s="33"/>
      <c r="T36" s="37"/>
      <c r="U36" s="33"/>
    </row>
    <row r="37" spans="1:21" x14ac:dyDescent="0.3">
      <c r="A37" s="32" t="str">
        <f>IF('1 Bimestre'!A37="","",'1 Bimestre'!A37)</f>
        <v>Aluno 33</v>
      </c>
      <c r="B37" s="37"/>
      <c r="C37" s="33"/>
      <c r="D37" s="37"/>
      <c r="E37" s="33"/>
      <c r="F37" s="37"/>
      <c r="G37" s="33"/>
      <c r="H37" s="37"/>
      <c r="I37" s="33"/>
      <c r="J37" s="37"/>
      <c r="K37" s="33"/>
      <c r="L37" s="37"/>
      <c r="M37" s="33"/>
      <c r="N37" s="37"/>
      <c r="O37" s="33"/>
      <c r="P37" s="37"/>
      <c r="Q37" s="33"/>
      <c r="R37" s="37"/>
      <c r="S37" s="33"/>
      <c r="T37" s="37"/>
      <c r="U37" s="33"/>
    </row>
    <row r="38" spans="1:21" x14ac:dyDescent="0.3">
      <c r="A38" s="32" t="str">
        <f>IF('1 Bimestre'!A38="","",'1 Bimestre'!A38)</f>
        <v>Aluno 34</v>
      </c>
      <c r="B38" s="37"/>
      <c r="C38" s="33"/>
      <c r="D38" s="37"/>
      <c r="E38" s="33"/>
      <c r="F38" s="37"/>
      <c r="G38" s="33"/>
      <c r="H38" s="37"/>
      <c r="I38" s="33"/>
      <c r="J38" s="37"/>
      <c r="K38" s="33"/>
      <c r="L38" s="37"/>
      <c r="M38" s="33"/>
      <c r="N38" s="37"/>
      <c r="O38" s="33"/>
      <c r="P38" s="37"/>
      <c r="Q38" s="33"/>
      <c r="R38" s="37"/>
      <c r="S38" s="33"/>
      <c r="T38" s="37"/>
      <c r="U38" s="33"/>
    </row>
    <row r="39" spans="1:21" x14ac:dyDescent="0.3">
      <c r="A39" s="32" t="str">
        <f>IF('1 Bimestre'!A39="","",'1 Bimestre'!A39)</f>
        <v>Aluno 35</v>
      </c>
      <c r="B39" s="37"/>
      <c r="C39" s="33"/>
      <c r="D39" s="37"/>
      <c r="E39" s="33"/>
      <c r="F39" s="37"/>
      <c r="G39" s="33"/>
      <c r="H39" s="37"/>
      <c r="I39" s="33"/>
      <c r="J39" s="37"/>
      <c r="K39" s="33"/>
      <c r="L39" s="37"/>
      <c r="M39" s="33"/>
      <c r="N39" s="37"/>
      <c r="O39" s="33"/>
      <c r="P39" s="37"/>
      <c r="Q39" s="33"/>
      <c r="R39" s="37"/>
      <c r="S39" s="33"/>
      <c r="T39" s="37"/>
      <c r="U39" s="33"/>
    </row>
    <row r="40" spans="1:21" x14ac:dyDescent="0.3">
      <c r="A40" s="32" t="str">
        <f>IF('1 Bimestre'!A40="","",'1 Bimestre'!A40)</f>
        <v>Aluno 36</v>
      </c>
      <c r="B40" s="37"/>
      <c r="C40" s="33"/>
      <c r="D40" s="37"/>
      <c r="E40" s="33"/>
      <c r="F40" s="37"/>
      <c r="G40" s="33"/>
      <c r="H40" s="37"/>
      <c r="I40" s="33"/>
      <c r="J40" s="37"/>
      <c r="K40" s="33"/>
      <c r="L40" s="37"/>
      <c r="M40" s="33"/>
      <c r="N40" s="37"/>
      <c r="O40" s="33"/>
      <c r="P40" s="37"/>
      <c r="Q40" s="33"/>
      <c r="R40" s="37"/>
      <c r="S40" s="33"/>
      <c r="T40" s="37"/>
      <c r="U40" s="33"/>
    </row>
    <row r="41" spans="1:21" x14ac:dyDescent="0.3">
      <c r="A41" s="32" t="str">
        <f>IF('1 Bimestre'!A41="","",'1 Bimestre'!A41)</f>
        <v>Aluno 37</v>
      </c>
      <c r="B41" s="37"/>
      <c r="C41" s="33"/>
      <c r="D41" s="37"/>
      <c r="E41" s="33"/>
      <c r="F41" s="37"/>
      <c r="G41" s="33"/>
      <c r="H41" s="37"/>
      <c r="I41" s="33"/>
      <c r="J41" s="37"/>
      <c r="K41" s="33"/>
      <c r="L41" s="37"/>
      <c r="M41" s="33"/>
      <c r="N41" s="37"/>
      <c r="O41" s="33"/>
      <c r="P41" s="37"/>
      <c r="Q41" s="33"/>
      <c r="R41" s="37"/>
      <c r="S41" s="33"/>
      <c r="T41" s="37"/>
      <c r="U41" s="33"/>
    </row>
    <row r="42" spans="1:21" x14ac:dyDescent="0.3">
      <c r="A42" s="32" t="str">
        <f>IF('1 Bimestre'!A42="","",'1 Bimestre'!A42)</f>
        <v>Aluno 38</v>
      </c>
      <c r="B42" s="37"/>
      <c r="C42" s="33"/>
      <c r="D42" s="37"/>
      <c r="E42" s="33"/>
      <c r="F42" s="37"/>
      <c r="G42" s="33"/>
      <c r="H42" s="37"/>
      <c r="I42" s="33"/>
      <c r="J42" s="37"/>
      <c r="K42" s="33"/>
      <c r="L42" s="37"/>
      <c r="M42" s="33"/>
      <c r="N42" s="37"/>
      <c r="O42" s="33"/>
      <c r="P42" s="37"/>
      <c r="Q42" s="33"/>
      <c r="R42" s="37"/>
      <c r="S42" s="33"/>
      <c r="T42" s="37"/>
      <c r="U42" s="33"/>
    </row>
    <row r="43" spans="1:21" x14ac:dyDescent="0.3">
      <c r="A43" s="32" t="str">
        <f>IF('1 Bimestre'!A43="","",'1 Bimestre'!A43)</f>
        <v>Aluno 39</v>
      </c>
      <c r="B43" s="37"/>
      <c r="C43" s="33"/>
      <c r="D43" s="37"/>
      <c r="E43" s="33"/>
      <c r="F43" s="37"/>
      <c r="G43" s="33"/>
      <c r="H43" s="37"/>
      <c r="I43" s="33"/>
      <c r="J43" s="37"/>
      <c r="K43" s="33"/>
      <c r="L43" s="37"/>
      <c r="M43" s="33"/>
      <c r="N43" s="37"/>
      <c r="O43" s="33"/>
      <c r="P43" s="37"/>
      <c r="Q43" s="33"/>
      <c r="R43" s="37"/>
      <c r="S43" s="33"/>
      <c r="T43" s="37"/>
      <c r="U43" s="33"/>
    </row>
    <row r="44" spans="1:21" x14ac:dyDescent="0.3">
      <c r="A44" s="32" t="str">
        <f>IF('1 Bimestre'!A44="","",'1 Bimestre'!A44)</f>
        <v>Aluno 40</v>
      </c>
      <c r="B44" s="37"/>
      <c r="C44" s="33"/>
      <c r="D44" s="37"/>
      <c r="E44" s="33"/>
      <c r="F44" s="37"/>
      <c r="G44" s="33"/>
      <c r="H44" s="37"/>
      <c r="I44" s="33"/>
      <c r="J44" s="37"/>
      <c r="K44" s="33"/>
      <c r="L44" s="37"/>
      <c r="M44" s="33"/>
      <c r="N44" s="37"/>
      <c r="O44" s="33"/>
      <c r="P44" s="37"/>
      <c r="Q44" s="33"/>
      <c r="R44" s="37"/>
      <c r="S44" s="33"/>
      <c r="T44" s="37"/>
      <c r="U44" s="33"/>
    </row>
    <row r="45" spans="1:21" ht="15.6" x14ac:dyDescent="0.3">
      <c r="A45" s="13" t="s">
        <v>71</v>
      </c>
      <c r="B45" s="38">
        <f>AVERAGE(B5:B44)</f>
        <v>8</v>
      </c>
      <c r="C45" s="14"/>
      <c r="D45" s="38">
        <f>AVERAGE(D5:D44)</f>
        <v>2</v>
      </c>
      <c r="E45" s="17"/>
      <c r="F45" s="38">
        <f>AVERAGE(F5:F44)</f>
        <v>3</v>
      </c>
      <c r="G45" s="17"/>
      <c r="H45" s="38">
        <f>AVERAGE(H5:H44)</f>
        <v>4</v>
      </c>
      <c r="I45" s="17"/>
      <c r="J45" s="38">
        <f>AVERAGE(J5:J44)</f>
        <v>5</v>
      </c>
      <c r="K45" s="17"/>
      <c r="L45" s="38">
        <f>AVERAGE(L5:L44)</f>
        <v>6</v>
      </c>
      <c r="M45" s="17"/>
      <c r="N45" s="38">
        <f>AVERAGE(N5:N44)</f>
        <v>7</v>
      </c>
      <c r="O45" s="17"/>
      <c r="P45" s="38">
        <f>AVERAGE(P5:P44)</f>
        <v>8</v>
      </c>
      <c r="Q45" s="17"/>
      <c r="R45" s="38">
        <f>AVERAGE(R5:R44)</f>
        <v>9</v>
      </c>
      <c r="S45" s="17"/>
      <c r="T45" s="38">
        <f>AVERAGE(T5:T44)</f>
        <v>10</v>
      </c>
      <c r="U45" s="17"/>
    </row>
  </sheetData>
  <sheetProtection algorithmName="SHA-512" hashValue="2xvGibEbDNb3dm4yV56gGt52uEw4CzqdzXTNc26AmUjGnJ99425Jb5Iv3rQGmYe68tMO1se9RlkrDDVOr5kOSg==" saltValue="purTq3MvdD7HDgiButUpBg==" spinCount="100000" sheet="1" selectLockedCells="1"/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A5" sqref="A5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18" bestFit="1" customWidth="1"/>
    <col min="6" max="6" width="5.33203125" style="1" bestFit="1" customWidth="1"/>
    <col min="7" max="7" width="7.6640625" style="18" bestFit="1" customWidth="1"/>
    <col min="8" max="8" width="5.33203125" style="1" bestFit="1" customWidth="1"/>
    <col min="9" max="9" width="7.6640625" style="18" bestFit="1" customWidth="1"/>
    <col min="10" max="10" width="5.33203125" style="1" bestFit="1" customWidth="1"/>
    <col min="11" max="11" width="7.6640625" style="18" bestFit="1" customWidth="1"/>
    <col min="12" max="12" width="5.33203125" style="1" bestFit="1" customWidth="1"/>
    <col min="13" max="13" width="7.6640625" style="18" bestFit="1" customWidth="1"/>
    <col min="14" max="14" width="5.33203125" style="1" bestFit="1" customWidth="1"/>
    <col min="15" max="15" width="7.6640625" style="18" bestFit="1" customWidth="1"/>
    <col min="16" max="16" width="5.33203125" style="1" bestFit="1" customWidth="1"/>
    <col min="17" max="17" width="7.6640625" style="18" bestFit="1" customWidth="1"/>
    <col min="18" max="18" width="5.33203125" style="1" bestFit="1" customWidth="1"/>
    <col min="19" max="19" width="9.109375" style="18"/>
    <col min="20" max="20" width="5.33203125" style="1" bestFit="1" customWidth="1"/>
    <col min="21" max="21" width="9.109375" style="18"/>
    <col min="22" max="16384" width="9.109375" style="1"/>
  </cols>
  <sheetData>
    <row r="1" spans="1:2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5"/>
    </row>
    <row r="2" spans="1:2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5"/>
    </row>
    <row r="3" spans="1:21" x14ac:dyDescent="0.3">
      <c r="A3" s="54" t="s">
        <v>61</v>
      </c>
      <c r="B3" s="56" t="str">
        <f>Configuração!A2</f>
        <v>PORTUGUÊS</v>
      </c>
      <c r="C3" s="56"/>
      <c r="D3" s="56" t="str">
        <f>Configuração!A3</f>
        <v>MATEMÁTICA</v>
      </c>
      <c r="E3" s="56"/>
      <c r="F3" s="51" t="str">
        <f>Configuração!A4</f>
        <v>HISTÓRIA</v>
      </c>
      <c r="G3" s="52"/>
      <c r="H3" s="51" t="str">
        <f>Configuração!A5</f>
        <v>GEOGRAFIA</v>
      </c>
      <c r="I3" s="52"/>
      <c r="J3" s="51" t="str">
        <f>Configuração!A6</f>
        <v>QUÍMICA</v>
      </c>
      <c r="K3" s="52"/>
      <c r="L3" s="51" t="str">
        <f>Configuração!A7</f>
        <v>BIOLOGIA</v>
      </c>
      <c r="M3" s="52"/>
      <c r="N3" s="51" t="str">
        <f>Configuração!A8</f>
        <v>FÍSICA</v>
      </c>
      <c r="O3" s="52"/>
      <c r="P3" s="51" t="str">
        <f>Configuração!A9</f>
        <v>ED FÍSICA</v>
      </c>
      <c r="Q3" s="52"/>
      <c r="R3" s="51" t="str">
        <f>Configuração!A10</f>
        <v>ARTES</v>
      </c>
      <c r="S3" s="52"/>
      <c r="T3" s="51" t="str">
        <f>Configuração!A11</f>
        <v>INGLÊS</v>
      </c>
      <c r="U3" s="53"/>
    </row>
    <row r="4" spans="1:21" x14ac:dyDescent="0.3">
      <c r="A4" s="55"/>
      <c r="B4" s="12" t="s">
        <v>1</v>
      </c>
      <c r="C4" s="12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6" t="s">
        <v>43</v>
      </c>
    </row>
    <row r="5" spans="1:21" x14ac:dyDescent="0.3">
      <c r="A5" s="32" t="str">
        <f>IF('1 Bimestre'!A5="","",'1 Bimestre'!A5)</f>
        <v>Aluno 1</v>
      </c>
      <c r="B5" s="37">
        <v>7</v>
      </c>
      <c r="C5" s="33">
        <v>1</v>
      </c>
      <c r="D5" s="37">
        <v>2</v>
      </c>
      <c r="E5" s="33">
        <v>2</v>
      </c>
      <c r="F5" s="37">
        <v>3</v>
      </c>
      <c r="G5" s="33">
        <v>3</v>
      </c>
      <c r="H5" s="37">
        <v>4</v>
      </c>
      <c r="I5" s="33">
        <v>4</v>
      </c>
      <c r="J5" s="37">
        <v>5</v>
      </c>
      <c r="K5" s="33">
        <v>5</v>
      </c>
      <c r="L5" s="37">
        <v>6</v>
      </c>
      <c r="M5" s="33">
        <v>6</v>
      </c>
      <c r="N5" s="37">
        <v>7</v>
      </c>
      <c r="O5" s="33">
        <v>7</v>
      </c>
      <c r="P5" s="37">
        <v>8</v>
      </c>
      <c r="Q5" s="33">
        <v>8</v>
      </c>
      <c r="R5" s="37">
        <v>9</v>
      </c>
      <c r="S5" s="33">
        <v>9</v>
      </c>
      <c r="T5" s="37">
        <v>10</v>
      </c>
      <c r="U5" s="33">
        <v>10</v>
      </c>
    </row>
    <row r="6" spans="1:21" x14ac:dyDescent="0.3">
      <c r="A6" s="32" t="str">
        <f>IF('1 Bimestre'!A6="","",'1 Bimestre'!A6)</f>
        <v>Aluno 2</v>
      </c>
      <c r="B6" s="37"/>
      <c r="C6" s="33"/>
      <c r="D6" s="37"/>
      <c r="E6" s="33"/>
      <c r="F6" s="37"/>
      <c r="G6" s="33"/>
      <c r="H6" s="37"/>
      <c r="I6" s="33"/>
      <c r="J6" s="37"/>
      <c r="K6" s="33"/>
      <c r="L6" s="37"/>
      <c r="M6" s="33"/>
      <c r="N6" s="37"/>
      <c r="O6" s="33"/>
      <c r="P6" s="37"/>
      <c r="Q6" s="33"/>
      <c r="R6" s="37"/>
      <c r="S6" s="33"/>
      <c r="T6" s="37"/>
      <c r="U6" s="33"/>
    </row>
    <row r="7" spans="1:21" x14ac:dyDescent="0.3">
      <c r="A7" s="32" t="str">
        <f>IF('1 Bimestre'!A7="","",'1 Bimestre'!A7)</f>
        <v>Aluno 3</v>
      </c>
      <c r="B7" s="37"/>
      <c r="C7" s="33"/>
      <c r="D7" s="37"/>
      <c r="E7" s="33"/>
      <c r="F7" s="37"/>
      <c r="G7" s="33"/>
      <c r="H7" s="37"/>
      <c r="I7" s="33"/>
      <c r="J7" s="37"/>
      <c r="K7" s="33"/>
      <c r="L7" s="37"/>
      <c r="M7" s="33"/>
      <c r="N7" s="37"/>
      <c r="O7" s="33"/>
      <c r="P7" s="37"/>
      <c r="Q7" s="33"/>
      <c r="R7" s="37"/>
      <c r="S7" s="33"/>
      <c r="T7" s="37"/>
      <c r="U7" s="33"/>
    </row>
    <row r="8" spans="1:21" x14ac:dyDescent="0.3">
      <c r="A8" s="32" t="str">
        <f>IF('1 Bimestre'!A8="","",'1 Bimestre'!A8)</f>
        <v>Aluno 4</v>
      </c>
      <c r="B8" s="37"/>
      <c r="C8" s="33"/>
      <c r="D8" s="37"/>
      <c r="E8" s="33"/>
      <c r="F8" s="37"/>
      <c r="G8" s="33"/>
      <c r="H8" s="37"/>
      <c r="I8" s="33"/>
      <c r="J8" s="37"/>
      <c r="K8" s="33"/>
      <c r="L8" s="37"/>
      <c r="M8" s="33"/>
      <c r="N8" s="37"/>
      <c r="O8" s="33"/>
      <c r="P8" s="37"/>
      <c r="Q8" s="33"/>
      <c r="R8" s="37"/>
      <c r="S8" s="33"/>
      <c r="T8" s="37"/>
      <c r="U8" s="33"/>
    </row>
    <row r="9" spans="1:21" x14ac:dyDescent="0.3">
      <c r="A9" s="32" t="str">
        <f>IF('1 Bimestre'!A9="","",'1 Bimestre'!A9)</f>
        <v>Aluno 5</v>
      </c>
      <c r="B9" s="37"/>
      <c r="C9" s="33"/>
      <c r="D9" s="37"/>
      <c r="E9" s="33"/>
      <c r="F9" s="37"/>
      <c r="G9" s="33"/>
      <c r="H9" s="37"/>
      <c r="I9" s="33"/>
      <c r="J9" s="37"/>
      <c r="K9" s="33"/>
      <c r="L9" s="37"/>
      <c r="M9" s="33"/>
      <c r="N9" s="37"/>
      <c r="O9" s="33"/>
      <c r="P9" s="37"/>
      <c r="Q9" s="33"/>
      <c r="R9" s="37"/>
      <c r="S9" s="33"/>
      <c r="T9" s="37"/>
      <c r="U9" s="33"/>
    </row>
    <row r="10" spans="1:21" x14ac:dyDescent="0.3">
      <c r="A10" s="32" t="str">
        <f>IF('1 Bimestre'!A10="","",'1 Bimestre'!A10)</f>
        <v>Aluno 6</v>
      </c>
      <c r="B10" s="37"/>
      <c r="C10" s="33"/>
      <c r="D10" s="37"/>
      <c r="E10" s="33"/>
      <c r="F10" s="37"/>
      <c r="G10" s="33"/>
      <c r="H10" s="37"/>
      <c r="I10" s="33"/>
      <c r="J10" s="37"/>
      <c r="K10" s="33"/>
      <c r="L10" s="37"/>
      <c r="M10" s="33"/>
      <c r="N10" s="37"/>
      <c r="O10" s="33"/>
      <c r="P10" s="37"/>
      <c r="Q10" s="33"/>
      <c r="R10" s="37"/>
      <c r="S10" s="33"/>
      <c r="T10" s="37"/>
      <c r="U10" s="33"/>
    </row>
    <row r="11" spans="1:21" x14ac:dyDescent="0.3">
      <c r="A11" s="32" t="str">
        <f>IF('1 Bimestre'!A11="","",'1 Bimestre'!A11)</f>
        <v>Aluno 7</v>
      </c>
      <c r="B11" s="37"/>
      <c r="C11" s="33"/>
      <c r="D11" s="37"/>
      <c r="E11" s="33"/>
      <c r="F11" s="37"/>
      <c r="G11" s="33"/>
      <c r="H11" s="37"/>
      <c r="I11" s="33"/>
      <c r="J11" s="37"/>
      <c r="K11" s="33"/>
      <c r="L11" s="37"/>
      <c r="M11" s="33"/>
      <c r="N11" s="37"/>
      <c r="O11" s="33"/>
      <c r="P11" s="37"/>
      <c r="Q11" s="33"/>
      <c r="R11" s="37"/>
      <c r="S11" s="33"/>
      <c r="T11" s="37"/>
      <c r="U11" s="33"/>
    </row>
    <row r="12" spans="1:21" x14ac:dyDescent="0.3">
      <c r="A12" s="32" t="str">
        <f>IF('1 Bimestre'!A12="","",'1 Bimestre'!A12)</f>
        <v>Aluno 8</v>
      </c>
      <c r="B12" s="37"/>
      <c r="C12" s="33"/>
      <c r="D12" s="37"/>
      <c r="E12" s="33"/>
      <c r="F12" s="37"/>
      <c r="G12" s="33"/>
      <c r="H12" s="37"/>
      <c r="I12" s="33"/>
      <c r="J12" s="37"/>
      <c r="K12" s="33"/>
      <c r="L12" s="37"/>
      <c r="M12" s="33"/>
      <c r="N12" s="37"/>
      <c r="O12" s="33"/>
      <c r="P12" s="37"/>
      <c r="Q12" s="33"/>
      <c r="R12" s="37"/>
      <c r="S12" s="33"/>
      <c r="T12" s="37"/>
      <c r="U12" s="33"/>
    </row>
    <row r="13" spans="1:21" x14ac:dyDescent="0.3">
      <c r="A13" s="32" t="str">
        <f>IF('1 Bimestre'!A13="","",'1 Bimestre'!A13)</f>
        <v>Aluno 9</v>
      </c>
      <c r="B13" s="37"/>
      <c r="C13" s="33"/>
      <c r="D13" s="37"/>
      <c r="E13" s="33"/>
      <c r="F13" s="37"/>
      <c r="G13" s="33"/>
      <c r="H13" s="37"/>
      <c r="I13" s="33"/>
      <c r="J13" s="37"/>
      <c r="K13" s="33"/>
      <c r="L13" s="37"/>
      <c r="M13" s="33"/>
      <c r="N13" s="37"/>
      <c r="O13" s="33"/>
      <c r="P13" s="37"/>
      <c r="Q13" s="33"/>
      <c r="R13" s="37"/>
      <c r="S13" s="33"/>
      <c r="T13" s="37"/>
      <c r="U13" s="33"/>
    </row>
    <row r="14" spans="1:21" x14ac:dyDescent="0.3">
      <c r="A14" s="32" t="str">
        <f>IF('1 Bimestre'!A14="","",'1 Bimestre'!A14)</f>
        <v>Aluno 10</v>
      </c>
      <c r="B14" s="37"/>
      <c r="C14" s="33"/>
      <c r="D14" s="37"/>
      <c r="E14" s="33"/>
      <c r="F14" s="37"/>
      <c r="G14" s="33"/>
      <c r="H14" s="37"/>
      <c r="I14" s="33"/>
      <c r="J14" s="37"/>
      <c r="K14" s="33"/>
      <c r="L14" s="37"/>
      <c r="M14" s="33"/>
      <c r="N14" s="37"/>
      <c r="O14" s="33"/>
      <c r="P14" s="37"/>
      <c r="Q14" s="33"/>
      <c r="R14" s="37"/>
      <c r="S14" s="33"/>
      <c r="T14" s="37"/>
      <c r="U14" s="33"/>
    </row>
    <row r="15" spans="1:21" x14ac:dyDescent="0.3">
      <c r="A15" s="32" t="str">
        <f>IF('1 Bimestre'!A15="","",'1 Bimestre'!A15)</f>
        <v>Aluno 11</v>
      </c>
      <c r="B15" s="37"/>
      <c r="C15" s="33"/>
      <c r="D15" s="37"/>
      <c r="E15" s="33"/>
      <c r="F15" s="37"/>
      <c r="G15" s="33"/>
      <c r="H15" s="37"/>
      <c r="I15" s="33"/>
      <c r="J15" s="37"/>
      <c r="K15" s="33"/>
      <c r="L15" s="37"/>
      <c r="M15" s="33"/>
      <c r="N15" s="37"/>
      <c r="O15" s="33"/>
      <c r="P15" s="37"/>
      <c r="Q15" s="33"/>
      <c r="R15" s="37"/>
      <c r="S15" s="33"/>
      <c r="T15" s="37"/>
      <c r="U15" s="33"/>
    </row>
    <row r="16" spans="1:21" x14ac:dyDescent="0.3">
      <c r="A16" s="32" t="str">
        <f>IF('1 Bimestre'!A16="","",'1 Bimestre'!A16)</f>
        <v>Aluno 12</v>
      </c>
      <c r="B16" s="37"/>
      <c r="C16" s="33"/>
      <c r="D16" s="37"/>
      <c r="E16" s="33"/>
      <c r="F16" s="37"/>
      <c r="G16" s="33"/>
      <c r="H16" s="37"/>
      <c r="I16" s="33"/>
      <c r="J16" s="37"/>
      <c r="K16" s="33"/>
      <c r="L16" s="37"/>
      <c r="M16" s="33"/>
      <c r="N16" s="37"/>
      <c r="O16" s="33"/>
      <c r="P16" s="37"/>
      <c r="Q16" s="33"/>
      <c r="R16" s="37"/>
      <c r="S16" s="33"/>
      <c r="T16" s="37"/>
      <c r="U16" s="33"/>
    </row>
    <row r="17" spans="1:21" x14ac:dyDescent="0.3">
      <c r="A17" s="32" t="str">
        <f>IF('1 Bimestre'!A17="","",'1 Bimestre'!A17)</f>
        <v>Aluno 13</v>
      </c>
      <c r="B17" s="37"/>
      <c r="C17" s="33"/>
      <c r="D17" s="37"/>
      <c r="E17" s="33"/>
      <c r="F17" s="37"/>
      <c r="G17" s="33"/>
      <c r="H17" s="37"/>
      <c r="I17" s="33"/>
      <c r="J17" s="37"/>
      <c r="K17" s="33"/>
      <c r="L17" s="37"/>
      <c r="M17" s="33"/>
      <c r="N17" s="37"/>
      <c r="O17" s="33"/>
      <c r="P17" s="37"/>
      <c r="Q17" s="33"/>
      <c r="R17" s="37"/>
      <c r="S17" s="33"/>
      <c r="T17" s="37"/>
      <c r="U17" s="33"/>
    </row>
    <row r="18" spans="1:21" x14ac:dyDescent="0.3">
      <c r="A18" s="32" t="str">
        <f>IF('1 Bimestre'!A18="","",'1 Bimestre'!A18)</f>
        <v>Aluno 14</v>
      </c>
      <c r="B18" s="37"/>
      <c r="C18" s="33"/>
      <c r="D18" s="37"/>
      <c r="E18" s="33"/>
      <c r="F18" s="37"/>
      <c r="G18" s="33"/>
      <c r="H18" s="37"/>
      <c r="I18" s="33"/>
      <c r="J18" s="37"/>
      <c r="K18" s="33"/>
      <c r="L18" s="37"/>
      <c r="M18" s="33"/>
      <c r="N18" s="37"/>
      <c r="O18" s="33"/>
      <c r="P18" s="37"/>
      <c r="Q18" s="33"/>
      <c r="R18" s="37"/>
      <c r="S18" s="33"/>
      <c r="T18" s="37"/>
      <c r="U18" s="33"/>
    </row>
    <row r="19" spans="1:21" x14ac:dyDescent="0.3">
      <c r="A19" s="32" t="str">
        <f>IF('1 Bimestre'!A19="","",'1 Bimestre'!A19)</f>
        <v>Aluno 15</v>
      </c>
      <c r="B19" s="37"/>
      <c r="C19" s="33"/>
      <c r="D19" s="37"/>
      <c r="E19" s="33"/>
      <c r="F19" s="37"/>
      <c r="G19" s="33"/>
      <c r="H19" s="37"/>
      <c r="I19" s="33"/>
      <c r="J19" s="37"/>
      <c r="K19" s="33"/>
      <c r="L19" s="37"/>
      <c r="M19" s="33"/>
      <c r="N19" s="37"/>
      <c r="O19" s="33"/>
      <c r="P19" s="37"/>
      <c r="Q19" s="33"/>
      <c r="R19" s="37"/>
      <c r="S19" s="33"/>
      <c r="T19" s="37"/>
      <c r="U19" s="33"/>
    </row>
    <row r="20" spans="1:21" x14ac:dyDescent="0.3">
      <c r="A20" s="32" t="str">
        <f>IF('1 Bimestre'!A20="","",'1 Bimestre'!A20)</f>
        <v>Aluno 16</v>
      </c>
      <c r="B20" s="37"/>
      <c r="C20" s="33"/>
      <c r="D20" s="37"/>
      <c r="E20" s="33"/>
      <c r="F20" s="37"/>
      <c r="G20" s="33"/>
      <c r="H20" s="37"/>
      <c r="I20" s="33"/>
      <c r="J20" s="37"/>
      <c r="K20" s="33"/>
      <c r="L20" s="37"/>
      <c r="M20" s="33"/>
      <c r="N20" s="37"/>
      <c r="O20" s="33"/>
      <c r="P20" s="37"/>
      <c r="Q20" s="33"/>
      <c r="R20" s="37"/>
      <c r="S20" s="33"/>
      <c r="T20" s="37"/>
      <c r="U20" s="33"/>
    </row>
    <row r="21" spans="1:21" x14ac:dyDescent="0.3">
      <c r="A21" s="32" t="str">
        <f>IF('1 Bimestre'!A21="","",'1 Bimestre'!A21)</f>
        <v>Aluno 17</v>
      </c>
      <c r="B21" s="37"/>
      <c r="C21" s="33"/>
      <c r="D21" s="37"/>
      <c r="E21" s="33"/>
      <c r="F21" s="37"/>
      <c r="G21" s="33"/>
      <c r="H21" s="37"/>
      <c r="I21" s="33"/>
      <c r="J21" s="37"/>
      <c r="K21" s="33"/>
      <c r="L21" s="37"/>
      <c r="M21" s="33"/>
      <c r="N21" s="37"/>
      <c r="O21" s="33"/>
      <c r="P21" s="37"/>
      <c r="Q21" s="33"/>
      <c r="R21" s="37"/>
      <c r="S21" s="33"/>
      <c r="T21" s="37"/>
      <c r="U21" s="33"/>
    </row>
    <row r="22" spans="1:21" x14ac:dyDescent="0.3">
      <c r="A22" s="32" t="str">
        <f>IF('1 Bimestre'!A22="","",'1 Bimestre'!A22)</f>
        <v>Aluno 18</v>
      </c>
      <c r="B22" s="37"/>
      <c r="C22" s="33"/>
      <c r="D22" s="37"/>
      <c r="E22" s="33"/>
      <c r="F22" s="37"/>
      <c r="G22" s="33"/>
      <c r="H22" s="37"/>
      <c r="I22" s="33"/>
      <c r="J22" s="37"/>
      <c r="K22" s="33"/>
      <c r="L22" s="37"/>
      <c r="M22" s="33"/>
      <c r="N22" s="37"/>
      <c r="O22" s="33"/>
      <c r="P22" s="37"/>
      <c r="Q22" s="33"/>
      <c r="R22" s="37"/>
      <c r="S22" s="33"/>
      <c r="T22" s="37"/>
      <c r="U22" s="33"/>
    </row>
    <row r="23" spans="1:21" x14ac:dyDescent="0.3">
      <c r="A23" s="32" t="str">
        <f>IF('1 Bimestre'!A23="","",'1 Bimestre'!A23)</f>
        <v>Aluno 19</v>
      </c>
      <c r="B23" s="37"/>
      <c r="C23" s="33"/>
      <c r="D23" s="37"/>
      <c r="E23" s="33"/>
      <c r="F23" s="37"/>
      <c r="G23" s="33"/>
      <c r="H23" s="37"/>
      <c r="I23" s="33"/>
      <c r="J23" s="37"/>
      <c r="K23" s="33"/>
      <c r="L23" s="37"/>
      <c r="M23" s="33"/>
      <c r="N23" s="37"/>
      <c r="O23" s="33"/>
      <c r="P23" s="37"/>
      <c r="Q23" s="33"/>
      <c r="R23" s="37"/>
      <c r="S23" s="33"/>
      <c r="T23" s="37"/>
      <c r="U23" s="33"/>
    </row>
    <row r="24" spans="1:21" x14ac:dyDescent="0.3">
      <c r="A24" s="32" t="str">
        <f>IF('1 Bimestre'!A24="","",'1 Bimestre'!A24)</f>
        <v>Aluno 20</v>
      </c>
      <c r="B24" s="37"/>
      <c r="C24" s="33"/>
      <c r="D24" s="37"/>
      <c r="E24" s="33"/>
      <c r="F24" s="37"/>
      <c r="G24" s="33"/>
      <c r="H24" s="37"/>
      <c r="I24" s="33"/>
      <c r="J24" s="37"/>
      <c r="K24" s="33"/>
      <c r="L24" s="37"/>
      <c r="M24" s="33"/>
      <c r="N24" s="37"/>
      <c r="O24" s="33"/>
      <c r="P24" s="37"/>
      <c r="Q24" s="33"/>
      <c r="R24" s="37"/>
      <c r="S24" s="33"/>
      <c r="T24" s="37"/>
      <c r="U24" s="33"/>
    </row>
    <row r="25" spans="1:21" x14ac:dyDescent="0.3">
      <c r="A25" s="32" t="str">
        <f>IF('1 Bimestre'!A25="","",'1 Bimestre'!A25)</f>
        <v>Aluno 21</v>
      </c>
      <c r="B25" s="37"/>
      <c r="C25" s="33"/>
      <c r="D25" s="37"/>
      <c r="E25" s="33"/>
      <c r="F25" s="37"/>
      <c r="G25" s="33"/>
      <c r="H25" s="37"/>
      <c r="I25" s="33"/>
      <c r="J25" s="37"/>
      <c r="K25" s="33"/>
      <c r="L25" s="37"/>
      <c r="M25" s="33"/>
      <c r="N25" s="37"/>
      <c r="O25" s="33"/>
      <c r="P25" s="37"/>
      <c r="Q25" s="33"/>
      <c r="R25" s="37"/>
      <c r="S25" s="33"/>
      <c r="T25" s="37"/>
      <c r="U25" s="33"/>
    </row>
    <row r="26" spans="1:21" x14ac:dyDescent="0.3">
      <c r="A26" s="32" t="str">
        <f>IF('1 Bimestre'!A26="","",'1 Bimestre'!A26)</f>
        <v>Aluno 22</v>
      </c>
      <c r="B26" s="37"/>
      <c r="C26" s="33"/>
      <c r="D26" s="37"/>
      <c r="E26" s="33"/>
      <c r="F26" s="37"/>
      <c r="G26" s="33"/>
      <c r="H26" s="37"/>
      <c r="I26" s="33"/>
      <c r="J26" s="37"/>
      <c r="K26" s="33"/>
      <c r="L26" s="37"/>
      <c r="M26" s="33"/>
      <c r="N26" s="37"/>
      <c r="O26" s="33"/>
      <c r="P26" s="37"/>
      <c r="Q26" s="33"/>
      <c r="R26" s="37"/>
      <c r="S26" s="33"/>
      <c r="T26" s="37"/>
      <c r="U26" s="33"/>
    </row>
    <row r="27" spans="1:21" x14ac:dyDescent="0.3">
      <c r="A27" s="32" t="str">
        <f>IF('1 Bimestre'!A27="","",'1 Bimestre'!A27)</f>
        <v>Aluno 23</v>
      </c>
      <c r="B27" s="37"/>
      <c r="C27" s="33"/>
      <c r="D27" s="37"/>
      <c r="E27" s="33"/>
      <c r="F27" s="37"/>
      <c r="G27" s="33"/>
      <c r="H27" s="37"/>
      <c r="I27" s="33"/>
      <c r="J27" s="37"/>
      <c r="K27" s="33"/>
      <c r="L27" s="37"/>
      <c r="M27" s="33"/>
      <c r="N27" s="37"/>
      <c r="O27" s="33"/>
      <c r="P27" s="37"/>
      <c r="Q27" s="33"/>
      <c r="R27" s="37"/>
      <c r="S27" s="33"/>
      <c r="T27" s="37"/>
      <c r="U27" s="33"/>
    </row>
    <row r="28" spans="1:21" x14ac:dyDescent="0.3">
      <c r="A28" s="32" t="str">
        <f>IF('1 Bimestre'!A28="","",'1 Bimestre'!A28)</f>
        <v>Aluno 24</v>
      </c>
      <c r="B28" s="37"/>
      <c r="C28" s="33"/>
      <c r="D28" s="37"/>
      <c r="E28" s="33"/>
      <c r="F28" s="37"/>
      <c r="G28" s="33"/>
      <c r="H28" s="37"/>
      <c r="I28" s="33"/>
      <c r="J28" s="37"/>
      <c r="K28" s="33"/>
      <c r="L28" s="37"/>
      <c r="M28" s="33"/>
      <c r="N28" s="37"/>
      <c r="O28" s="33"/>
      <c r="P28" s="37"/>
      <c r="Q28" s="33"/>
      <c r="R28" s="37"/>
      <c r="S28" s="33"/>
      <c r="T28" s="37"/>
      <c r="U28" s="33"/>
    </row>
    <row r="29" spans="1:21" x14ac:dyDescent="0.3">
      <c r="A29" s="32" t="str">
        <f>IF('1 Bimestre'!A29="","",'1 Bimestre'!A29)</f>
        <v>Aluno 25</v>
      </c>
      <c r="B29" s="37"/>
      <c r="C29" s="33"/>
      <c r="D29" s="37"/>
      <c r="E29" s="33"/>
      <c r="F29" s="37"/>
      <c r="G29" s="33"/>
      <c r="H29" s="37"/>
      <c r="I29" s="33"/>
      <c r="J29" s="37"/>
      <c r="K29" s="33"/>
      <c r="L29" s="37"/>
      <c r="M29" s="33"/>
      <c r="N29" s="37"/>
      <c r="O29" s="33"/>
      <c r="P29" s="37"/>
      <c r="Q29" s="33"/>
      <c r="R29" s="37"/>
      <c r="S29" s="33"/>
      <c r="T29" s="37"/>
      <c r="U29" s="33"/>
    </row>
    <row r="30" spans="1:21" x14ac:dyDescent="0.3">
      <c r="A30" s="32" t="str">
        <f>IF('1 Bimestre'!A30="","",'1 Bimestre'!A30)</f>
        <v>Aluno 26</v>
      </c>
      <c r="B30" s="37"/>
      <c r="C30" s="33"/>
      <c r="D30" s="37"/>
      <c r="E30" s="33"/>
      <c r="F30" s="37"/>
      <c r="G30" s="33"/>
      <c r="H30" s="37"/>
      <c r="I30" s="33"/>
      <c r="J30" s="37"/>
      <c r="K30" s="33"/>
      <c r="L30" s="37"/>
      <c r="M30" s="33"/>
      <c r="N30" s="37"/>
      <c r="O30" s="33"/>
      <c r="P30" s="37"/>
      <c r="Q30" s="33"/>
      <c r="R30" s="37"/>
      <c r="S30" s="33"/>
      <c r="T30" s="37"/>
      <c r="U30" s="33"/>
    </row>
    <row r="31" spans="1:21" x14ac:dyDescent="0.3">
      <c r="A31" s="32" t="str">
        <f>IF('1 Bimestre'!A31="","",'1 Bimestre'!A31)</f>
        <v>Aluno 27</v>
      </c>
      <c r="B31" s="37"/>
      <c r="C31" s="33"/>
      <c r="D31" s="37"/>
      <c r="E31" s="33"/>
      <c r="F31" s="37"/>
      <c r="G31" s="33"/>
      <c r="H31" s="37"/>
      <c r="I31" s="33"/>
      <c r="J31" s="37"/>
      <c r="K31" s="33"/>
      <c r="L31" s="37"/>
      <c r="M31" s="33"/>
      <c r="N31" s="37"/>
      <c r="O31" s="33"/>
      <c r="P31" s="37"/>
      <c r="Q31" s="33"/>
      <c r="R31" s="37"/>
      <c r="S31" s="33"/>
      <c r="T31" s="37"/>
      <c r="U31" s="33"/>
    </row>
    <row r="32" spans="1:21" x14ac:dyDescent="0.3">
      <c r="A32" s="32" t="str">
        <f>IF('1 Bimestre'!A32="","",'1 Bimestre'!A32)</f>
        <v>Aluno 28</v>
      </c>
      <c r="B32" s="37"/>
      <c r="C32" s="33"/>
      <c r="D32" s="37"/>
      <c r="E32" s="33"/>
      <c r="F32" s="37"/>
      <c r="G32" s="33"/>
      <c r="H32" s="37"/>
      <c r="I32" s="33"/>
      <c r="J32" s="37"/>
      <c r="K32" s="33"/>
      <c r="L32" s="37"/>
      <c r="M32" s="33"/>
      <c r="N32" s="37"/>
      <c r="O32" s="33"/>
      <c r="P32" s="37"/>
      <c r="Q32" s="33"/>
      <c r="R32" s="37"/>
      <c r="S32" s="33"/>
      <c r="T32" s="37"/>
      <c r="U32" s="33"/>
    </row>
    <row r="33" spans="1:21" x14ac:dyDescent="0.3">
      <c r="A33" s="32" t="str">
        <f>IF('1 Bimestre'!A33="","",'1 Bimestre'!A33)</f>
        <v>Aluno 29</v>
      </c>
      <c r="B33" s="37"/>
      <c r="C33" s="33"/>
      <c r="D33" s="37"/>
      <c r="E33" s="33"/>
      <c r="F33" s="37"/>
      <c r="G33" s="33"/>
      <c r="H33" s="37"/>
      <c r="I33" s="33"/>
      <c r="J33" s="37"/>
      <c r="K33" s="33"/>
      <c r="L33" s="37"/>
      <c r="M33" s="33"/>
      <c r="N33" s="37"/>
      <c r="O33" s="33"/>
      <c r="P33" s="37"/>
      <c r="Q33" s="33"/>
      <c r="R33" s="37"/>
      <c r="S33" s="33"/>
      <c r="T33" s="37"/>
      <c r="U33" s="33"/>
    </row>
    <row r="34" spans="1:21" x14ac:dyDescent="0.3">
      <c r="A34" s="32" t="str">
        <f>IF('1 Bimestre'!A34="","",'1 Bimestre'!A34)</f>
        <v>Aluno 30</v>
      </c>
      <c r="B34" s="37"/>
      <c r="C34" s="33"/>
      <c r="D34" s="37"/>
      <c r="E34" s="33"/>
      <c r="F34" s="37"/>
      <c r="G34" s="33"/>
      <c r="H34" s="37"/>
      <c r="I34" s="33"/>
      <c r="J34" s="37"/>
      <c r="K34" s="33"/>
      <c r="L34" s="37"/>
      <c r="M34" s="33"/>
      <c r="N34" s="37"/>
      <c r="O34" s="33"/>
      <c r="P34" s="37"/>
      <c r="Q34" s="33"/>
      <c r="R34" s="37"/>
      <c r="S34" s="33"/>
      <c r="T34" s="37"/>
      <c r="U34" s="33"/>
    </row>
    <row r="35" spans="1:21" x14ac:dyDescent="0.3">
      <c r="A35" s="32" t="str">
        <f>IF('1 Bimestre'!A35="","",'1 Bimestre'!A35)</f>
        <v>Aluno 31</v>
      </c>
      <c r="B35" s="37"/>
      <c r="C35" s="33"/>
      <c r="D35" s="37"/>
      <c r="E35" s="33"/>
      <c r="F35" s="37"/>
      <c r="G35" s="33"/>
      <c r="H35" s="37"/>
      <c r="I35" s="33"/>
      <c r="J35" s="37"/>
      <c r="K35" s="33"/>
      <c r="L35" s="37"/>
      <c r="M35" s="33"/>
      <c r="N35" s="37"/>
      <c r="O35" s="33"/>
      <c r="P35" s="37"/>
      <c r="Q35" s="33"/>
      <c r="R35" s="37"/>
      <c r="S35" s="33"/>
      <c r="T35" s="37"/>
      <c r="U35" s="33"/>
    </row>
    <row r="36" spans="1:21" x14ac:dyDescent="0.3">
      <c r="A36" s="32" t="str">
        <f>IF('1 Bimestre'!A36="","",'1 Bimestre'!A36)</f>
        <v>Aluno 32</v>
      </c>
      <c r="B36" s="37"/>
      <c r="C36" s="33"/>
      <c r="D36" s="37"/>
      <c r="E36" s="33"/>
      <c r="F36" s="37"/>
      <c r="G36" s="33"/>
      <c r="H36" s="37"/>
      <c r="I36" s="33"/>
      <c r="J36" s="37"/>
      <c r="K36" s="33"/>
      <c r="L36" s="37"/>
      <c r="M36" s="33"/>
      <c r="N36" s="37"/>
      <c r="O36" s="33"/>
      <c r="P36" s="37"/>
      <c r="Q36" s="33"/>
      <c r="R36" s="37"/>
      <c r="S36" s="33"/>
      <c r="T36" s="37"/>
      <c r="U36" s="33"/>
    </row>
    <row r="37" spans="1:21" x14ac:dyDescent="0.3">
      <c r="A37" s="32" t="str">
        <f>IF('1 Bimestre'!A37="","",'1 Bimestre'!A37)</f>
        <v>Aluno 33</v>
      </c>
      <c r="B37" s="37"/>
      <c r="C37" s="33"/>
      <c r="D37" s="37"/>
      <c r="E37" s="33"/>
      <c r="F37" s="37"/>
      <c r="G37" s="33"/>
      <c r="H37" s="37"/>
      <c r="I37" s="33"/>
      <c r="J37" s="37"/>
      <c r="K37" s="33"/>
      <c r="L37" s="37"/>
      <c r="M37" s="33"/>
      <c r="N37" s="37"/>
      <c r="O37" s="33"/>
      <c r="P37" s="37"/>
      <c r="Q37" s="33"/>
      <c r="R37" s="37"/>
      <c r="S37" s="33"/>
      <c r="T37" s="37"/>
      <c r="U37" s="33"/>
    </row>
    <row r="38" spans="1:21" x14ac:dyDescent="0.3">
      <c r="A38" s="32" t="str">
        <f>IF('1 Bimestre'!A38="","",'1 Bimestre'!A38)</f>
        <v>Aluno 34</v>
      </c>
      <c r="B38" s="37"/>
      <c r="C38" s="33"/>
      <c r="D38" s="37"/>
      <c r="E38" s="33"/>
      <c r="F38" s="37"/>
      <c r="G38" s="33"/>
      <c r="H38" s="37"/>
      <c r="I38" s="33"/>
      <c r="J38" s="37"/>
      <c r="K38" s="33"/>
      <c r="L38" s="37"/>
      <c r="M38" s="33"/>
      <c r="N38" s="37"/>
      <c r="O38" s="33"/>
      <c r="P38" s="37"/>
      <c r="Q38" s="33"/>
      <c r="R38" s="37"/>
      <c r="S38" s="33"/>
      <c r="T38" s="37"/>
      <c r="U38" s="33"/>
    </row>
    <row r="39" spans="1:21" x14ac:dyDescent="0.3">
      <c r="A39" s="32" t="str">
        <f>IF('1 Bimestre'!A39="","",'1 Bimestre'!A39)</f>
        <v>Aluno 35</v>
      </c>
      <c r="B39" s="37"/>
      <c r="C39" s="33"/>
      <c r="D39" s="37"/>
      <c r="E39" s="33"/>
      <c r="F39" s="37"/>
      <c r="G39" s="33"/>
      <c r="H39" s="37"/>
      <c r="I39" s="33"/>
      <c r="J39" s="37"/>
      <c r="K39" s="33"/>
      <c r="L39" s="37"/>
      <c r="M39" s="33"/>
      <c r="N39" s="37"/>
      <c r="O39" s="33"/>
      <c r="P39" s="37"/>
      <c r="Q39" s="33"/>
      <c r="R39" s="37"/>
      <c r="S39" s="33"/>
      <c r="T39" s="37"/>
      <c r="U39" s="33"/>
    </row>
    <row r="40" spans="1:21" x14ac:dyDescent="0.3">
      <c r="A40" s="32" t="str">
        <f>IF('1 Bimestre'!A40="","",'1 Bimestre'!A40)</f>
        <v>Aluno 36</v>
      </c>
      <c r="B40" s="37"/>
      <c r="C40" s="33"/>
      <c r="D40" s="37"/>
      <c r="E40" s="33"/>
      <c r="F40" s="37"/>
      <c r="G40" s="33"/>
      <c r="H40" s="37"/>
      <c r="I40" s="33"/>
      <c r="J40" s="37"/>
      <c r="K40" s="33"/>
      <c r="L40" s="37"/>
      <c r="M40" s="33"/>
      <c r="N40" s="37"/>
      <c r="O40" s="33"/>
      <c r="P40" s="37"/>
      <c r="Q40" s="33"/>
      <c r="R40" s="37"/>
      <c r="S40" s="33"/>
      <c r="T40" s="37"/>
      <c r="U40" s="33"/>
    </row>
    <row r="41" spans="1:21" x14ac:dyDescent="0.3">
      <c r="A41" s="32" t="str">
        <f>IF('1 Bimestre'!A41="","",'1 Bimestre'!A41)</f>
        <v>Aluno 37</v>
      </c>
      <c r="B41" s="37"/>
      <c r="C41" s="33"/>
      <c r="D41" s="37"/>
      <c r="E41" s="33"/>
      <c r="F41" s="37"/>
      <c r="G41" s="33"/>
      <c r="H41" s="37"/>
      <c r="I41" s="33"/>
      <c r="J41" s="37"/>
      <c r="K41" s="33"/>
      <c r="L41" s="37"/>
      <c r="M41" s="33"/>
      <c r="N41" s="37"/>
      <c r="O41" s="33"/>
      <c r="P41" s="37"/>
      <c r="Q41" s="33"/>
      <c r="R41" s="37"/>
      <c r="S41" s="33"/>
      <c r="T41" s="37"/>
      <c r="U41" s="33"/>
    </row>
    <row r="42" spans="1:21" x14ac:dyDescent="0.3">
      <c r="A42" s="32" t="str">
        <f>IF('1 Bimestre'!A42="","",'1 Bimestre'!A42)</f>
        <v>Aluno 38</v>
      </c>
      <c r="B42" s="37"/>
      <c r="C42" s="33"/>
      <c r="D42" s="37"/>
      <c r="E42" s="33"/>
      <c r="F42" s="37"/>
      <c r="G42" s="33"/>
      <c r="H42" s="37"/>
      <c r="I42" s="33"/>
      <c r="J42" s="37"/>
      <c r="K42" s="33"/>
      <c r="L42" s="37"/>
      <c r="M42" s="33"/>
      <c r="N42" s="37"/>
      <c r="O42" s="33"/>
      <c r="P42" s="37"/>
      <c r="Q42" s="33"/>
      <c r="R42" s="37"/>
      <c r="S42" s="33"/>
      <c r="T42" s="37"/>
      <c r="U42" s="33"/>
    </row>
    <row r="43" spans="1:21" x14ac:dyDescent="0.3">
      <c r="A43" s="32" t="str">
        <f>IF('1 Bimestre'!A43="","",'1 Bimestre'!A43)</f>
        <v>Aluno 39</v>
      </c>
      <c r="B43" s="37"/>
      <c r="C43" s="33"/>
      <c r="D43" s="37"/>
      <c r="E43" s="33"/>
      <c r="F43" s="37"/>
      <c r="G43" s="33"/>
      <c r="H43" s="37"/>
      <c r="I43" s="33"/>
      <c r="J43" s="37"/>
      <c r="K43" s="33"/>
      <c r="L43" s="37"/>
      <c r="M43" s="33"/>
      <c r="N43" s="37"/>
      <c r="O43" s="33"/>
      <c r="P43" s="37"/>
      <c r="Q43" s="33"/>
      <c r="R43" s="37"/>
      <c r="S43" s="33"/>
      <c r="T43" s="37"/>
      <c r="U43" s="33"/>
    </row>
    <row r="44" spans="1:21" x14ac:dyDescent="0.3">
      <c r="A44" s="32" t="str">
        <f>IF('1 Bimestre'!A44="","",'1 Bimestre'!A44)</f>
        <v>Aluno 40</v>
      </c>
      <c r="B44" s="37"/>
      <c r="C44" s="33"/>
      <c r="D44" s="37"/>
      <c r="E44" s="33"/>
      <c r="F44" s="37"/>
      <c r="G44" s="33"/>
      <c r="H44" s="37"/>
      <c r="I44" s="33"/>
      <c r="J44" s="37"/>
      <c r="K44" s="33"/>
      <c r="L44" s="37"/>
      <c r="M44" s="33"/>
      <c r="N44" s="37"/>
      <c r="O44" s="33"/>
      <c r="P44" s="37"/>
      <c r="Q44" s="33"/>
      <c r="R44" s="37"/>
      <c r="S44" s="33"/>
      <c r="T44" s="37"/>
      <c r="U44" s="33"/>
    </row>
    <row r="45" spans="1:21" ht="15.6" x14ac:dyDescent="0.3">
      <c r="A45" s="13" t="s">
        <v>71</v>
      </c>
      <c r="B45" s="38">
        <f>AVERAGE(B5:B44)</f>
        <v>7</v>
      </c>
      <c r="C45" s="14"/>
      <c r="D45" s="38">
        <f>AVERAGE(D5:D44)</f>
        <v>2</v>
      </c>
      <c r="E45" s="17"/>
      <c r="F45" s="38">
        <f>AVERAGE(F5:F44)</f>
        <v>3</v>
      </c>
      <c r="G45" s="17"/>
      <c r="H45" s="38">
        <f>AVERAGE(H5:H44)</f>
        <v>4</v>
      </c>
      <c r="I45" s="17"/>
      <c r="J45" s="38">
        <f>AVERAGE(J5:J44)</f>
        <v>5</v>
      </c>
      <c r="K45" s="17"/>
      <c r="L45" s="38">
        <f>AVERAGE(L5:L44)</f>
        <v>6</v>
      </c>
      <c r="M45" s="17"/>
      <c r="N45" s="38">
        <f>AVERAGE(N5:N44)</f>
        <v>7</v>
      </c>
      <c r="O45" s="17"/>
      <c r="P45" s="38">
        <f>AVERAGE(P5:P44)</f>
        <v>8</v>
      </c>
      <c r="Q45" s="17"/>
      <c r="R45" s="38">
        <f>AVERAGE(R5:R44)</f>
        <v>9</v>
      </c>
      <c r="S45" s="17"/>
      <c r="T45" s="38">
        <f>AVERAGE(T5:T44)</f>
        <v>10</v>
      </c>
      <c r="U45" s="17"/>
    </row>
  </sheetData>
  <sheetProtection algorithmName="SHA-512" hashValue="I1gMhp6Ti15cxwXOwrx3HmELDygSn/84O41cFMgCQjh9S/6KdgvS3SgntCKTr8YfDOOpEcYXRE7czBrOmEGu8w==" saltValue="7QnYOtVxmlXmpZsobf3VaA==" spinCount="100000" sheet="1" selectLockedCells="1"/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L14" sqref="L14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18" bestFit="1" customWidth="1"/>
    <col min="6" max="6" width="5.33203125" style="1" bestFit="1" customWidth="1"/>
    <col min="7" max="7" width="7.6640625" style="18" bestFit="1" customWidth="1"/>
    <col min="8" max="8" width="5.33203125" style="1" bestFit="1" customWidth="1"/>
    <col min="9" max="9" width="7.6640625" style="18" bestFit="1" customWidth="1"/>
    <col min="10" max="10" width="5.33203125" style="1" bestFit="1" customWidth="1"/>
    <col min="11" max="11" width="7.6640625" style="18" bestFit="1" customWidth="1"/>
    <col min="12" max="12" width="5.33203125" style="1" bestFit="1" customWidth="1"/>
    <col min="13" max="13" width="7.6640625" style="18" bestFit="1" customWidth="1"/>
    <col min="14" max="14" width="5.33203125" style="1" bestFit="1" customWidth="1"/>
    <col min="15" max="15" width="7.6640625" style="18" bestFit="1" customWidth="1"/>
    <col min="16" max="16" width="5.33203125" style="1" bestFit="1" customWidth="1"/>
    <col min="17" max="17" width="7.6640625" style="18" bestFit="1" customWidth="1"/>
    <col min="18" max="18" width="5.33203125" style="1" bestFit="1" customWidth="1"/>
    <col min="19" max="19" width="9.109375" style="18"/>
    <col min="20" max="20" width="5.33203125" style="1" bestFit="1" customWidth="1"/>
    <col min="21" max="21" width="9.109375" style="18"/>
    <col min="22" max="16384" width="9.109375" style="1"/>
  </cols>
  <sheetData>
    <row r="1" spans="1:2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5"/>
    </row>
    <row r="2" spans="1:2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5"/>
    </row>
    <row r="3" spans="1:21" x14ac:dyDescent="0.3">
      <c r="A3" s="54" t="s">
        <v>61</v>
      </c>
      <c r="B3" s="56" t="str">
        <f>Configuração!A2</f>
        <v>PORTUGUÊS</v>
      </c>
      <c r="C3" s="56"/>
      <c r="D3" s="56" t="str">
        <f>Configuração!A3</f>
        <v>MATEMÁTICA</v>
      </c>
      <c r="E3" s="56"/>
      <c r="F3" s="51" t="str">
        <f>Configuração!A4</f>
        <v>HISTÓRIA</v>
      </c>
      <c r="G3" s="52"/>
      <c r="H3" s="51" t="str">
        <f>Configuração!A5</f>
        <v>GEOGRAFIA</v>
      </c>
      <c r="I3" s="52"/>
      <c r="J3" s="51" t="str">
        <f>Configuração!A6</f>
        <v>QUÍMICA</v>
      </c>
      <c r="K3" s="52"/>
      <c r="L3" s="51" t="str">
        <f>Configuração!A7</f>
        <v>BIOLOGIA</v>
      </c>
      <c r="M3" s="52"/>
      <c r="N3" s="51" t="str">
        <f>Configuração!A8</f>
        <v>FÍSICA</v>
      </c>
      <c r="O3" s="52"/>
      <c r="P3" s="51" t="str">
        <f>Configuração!A9</f>
        <v>ED FÍSICA</v>
      </c>
      <c r="Q3" s="52"/>
      <c r="R3" s="51" t="str">
        <f>Configuração!A10</f>
        <v>ARTES</v>
      </c>
      <c r="S3" s="52"/>
      <c r="T3" s="51" t="str">
        <f>Configuração!A11</f>
        <v>INGLÊS</v>
      </c>
      <c r="U3" s="53"/>
    </row>
    <row r="4" spans="1:21" x14ac:dyDescent="0.3">
      <c r="A4" s="55"/>
      <c r="B4" s="12" t="s">
        <v>1</v>
      </c>
      <c r="C4" s="12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6" t="s">
        <v>43</v>
      </c>
    </row>
    <row r="5" spans="1:21" x14ac:dyDescent="0.3">
      <c r="A5" s="32" t="str">
        <f>IF('1 Bimestre'!A5="","",'1 Bimestre'!A5)</f>
        <v>Aluno 1</v>
      </c>
      <c r="B5" s="37">
        <v>1</v>
      </c>
      <c r="C5" s="33">
        <v>1</v>
      </c>
      <c r="D5" s="37">
        <v>2</v>
      </c>
      <c r="E5" s="33">
        <v>2</v>
      </c>
      <c r="F5" s="37">
        <v>3</v>
      </c>
      <c r="G5" s="33">
        <v>3</v>
      </c>
      <c r="H5" s="37">
        <v>4</v>
      </c>
      <c r="I5" s="33">
        <v>4</v>
      </c>
      <c r="J5" s="37">
        <v>5</v>
      </c>
      <c r="K5" s="33">
        <v>5</v>
      </c>
      <c r="L5" s="37">
        <v>6</v>
      </c>
      <c r="M5" s="33">
        <v>6</v>
      </c>
      <c r="N5" s="37">
        <v>7</v>
      </c>
      <c r="O5" s="33">
        <v>7</v>
      </c>
      <c r="P5" s="37">
        <v>8</v>
      </c>
      <c r="Q5" s="33">
        <v>8</v>
      </c>
      <c r="R5" s="37">
        <v>9</v>
      </c>
      <c r="S5" s="33">
        <v>9</v>
      </c>
      <c r="T5" s="37">
        <v>10</v>
      </c>
      <c r="U5" s="33">
        <v>10</v>
      </c>
    </row>
    <row r="6" spans="1:21" x14ac:dyDescent="0.3">
      <c r="A6" s="32" t="str">
        <f>IF('1 Bimestre'!A6="","",'1 Bimestre'!A6)</f>
        <v>Aluno 2</v>
      </c>
      <c r="B6" s="37"/>
      <c r="C6" s="33"/>
      <c r="D6" s="37"/>
      <c r="E6" s="33"/>
      <c r="F6" s="37"/>
      <c r="G6" s="33"/>
      <c r="H6" s="37"/>
      <c r="I6" s="33"/>
      <c r="J6" s="37"/>
      <c r="K6" s="33"/>
      <c r="L6" s="37"/>
      <c r="M6" s="33"/>
      <c r="N6" s="37"/>
      <c r="O6" s="33"/>
      <c r="P6" s="37"/>
      <c r="Q6" s="33"/>
      <c r="R6" s="37"/>
      <c r="S6" s="33"/>
      <c r="T6" s="37"/>
      <c r="U6" s="33"/>
    </row>
    <row r="7" spans="1:21" x14ac:dyDescent="0.3">
      <c r="A7" s="32" t="str">
        <f>IF('1 Bimestre'!A7="","",'1 Bimestre'!A7)</f>
        <v>Aluno 3</v>
      </c>
      <c r="B7" s="37"/>
      <c r="C7" s="33"/>
      <c r="D7" s="37"/>
      <c r="E7" s="33"/>
      <c r="F7" s="37"/>
      <c r="G7" s="33"/>
      <c r="H7" s="37"/>
      <c r="I7" s="33"/>
      <c r="J7" s="37"/>
      <c r="K7" s="33"/>
      <c r="L7" s="37"/>
      <c r="M7" s="33"/>
      <c r="N7" s="37"/>
      <c r="O7" s="33"/>
      <c r="P7" s="37"/>
      <c r="Q7" s="33"/>
      <c r="R7" s="37"/>
      <c r="S7" s="33"/>
      <c r="T7" s="37"/>
      <c r="U7" s="33"/>
    </row>
    <row r="8" spans="1:21" x14ac:dyDescent="0.3">
      <c r="A8" s="32" t="str">
        <f>IF('1 Bimestre'!A8="","",'1 Bimestre'!A8)</f>
        <v>Aluno 4</v>
      </c>
      <c r="B8" s="37"/>
      <c r="C8" s="33"/>
      <c r="D8" s="37"/>
      <c r="E8" s="33"/>
      <c r="F8" s="37"/>
      <c r="G8" s="33"/>
      <c r="H8" s="37"/>
      <c r="I8" s="33"/>
      <c r="J8" s="37"/>
      <c r="K8" s="33"/>
      <c r="L8" s="37"/>
      <c r="M8" s="33"/>
      <c r="N8" s="37"/>
      <c r="O8" s="33"/>
      <c r="P8" s="37"/>
      <c r="Q8" s="33"/>
      <c r="R8" s="37"/>
      <c r="S8" s="33"/>
      <c r="T8" s="37"/>
      <c r="U8" s="33"/>
    </row>
    <row r="9" spans="1:21" x14ac:dyDescent="0.3">
      <c r="A9" s="32" t="str">
        <f>IF('1 Bimestre'!A9="","",'1 Bimestre'!A9)</f>
        <v>Aluno 5</v>
      </c>
      <c r="B9" s="37"/>
      <c r="C9" s="33"/>
      <c r="D9" s="37"/>
      <c r="E9" s="33"/>
      <c r="F9" s="37"/>
      <c r="G9" s="33"/>
      <c r="H9" s="37"/>
      <c r="I9" s="33"/>
      <c r="J9" s="37"/>
      <c r="K9" s="33"/>
      <c r="L9" s="37"/>
      <c r="M9" s="33"/>
      <c r="N9" s="37"/>
      <c r="O9" s="33"/>
      <c r="P9" s="37"/>
      <c r="Q9" s="33"/>
      <c r="R9" s="37"/>
      <c r="S9" s="33"/>
      <c r="T9" s="37"/>
      <c r="U9" s="33"/>
    </row>
    <row r="10" spans="1:21" x14ac:dyDescent="0.3">
      <c r="A10" s="32" t="str">
        <f>IF('1 Bimestre'!A10="","",'1 Bimestre'!A10)</f>
        <v>Aluno 6</v>
      </c>
      <c r="B10" s="37"/>
      <c r="C10" s="33"/>
      <c r="D10" s="37"/>
      <c r="E10" s="33"/>
      <c r="F10" s="37"/>
      <c r="G10" s="33"/>
      <c r="H10" s="37"/>
      <c r="I10" s="33"/>
      <c r="J10" s="37"/>
      <c r="K10" s="33"/>
      <c r="L10" s="37"/>
      <c r="M10" s="33"/>
      <c r="N10" s="37"/>
      <c r="O10" s="33"/>
      <c r="P10" s="37"/>
      <c r="Q10" s="33"/>
      <c r="R10" s="37"/>
      <c r="S10" s="33"/>
      <c r="T10" s="37"/>
      <c r="U10" s="33"/>
    </row>
    <row r="11" spans="1:21" x14ac:dyDescent="0.3">
      <c r="A11" s="32" t="str">
        <f>IF('1 Bimestre'!A11="","",'1 Bimestre'!A11)</f>
        <v>Aluno 7</v>
      </c>
      <c r="B11" s="37"/>
      <c r="C11" s="33"/>
      <c r="D11" s="37"/>
      <c r="E11" s="33"/>
      <c r="F11" s="37"/>
      <c r="G11" s="33"/>
      <c r="H11" s="37"/>
      <c r="I11" s="33"/>
      <c r="J11" s="37"/>
      <c r="K11" s="33"/>
      <c r="L11" s="37"/>
      <c r="M11" s="33"/>
      <c r="N11" s="37"/>
      <c r="O11" s="33"/>
      <c r="P11" s="37"/>
      <c r="Q11" s="33"/>
      <c r="R11" s="37"/>
      <c r="S11" s="33"/>
      <c r="T11" s="37"/>
      <c r="U11" s="33"/>
    </row>
    <row r="12" spans="1:21" x14ac:dyDescent="0.3">
      <c r="A12" s="32" t="str">
        <f>IF('1 Bimestre'!A12="","",'1 Bimestre'!A12)</f>
        <v>Aluno 8</v>
      </c>
      <c r="B12" s="37"/>
      <c r="C12" s="33"/>
      <c r="D12" s="37"/>
      <c r="E12" s="33"/>
      <c r="F12" s="37"/>
      <c r="G12" s="33"/>
      <c r="H12" s="37"/>
      <c r="I12" s="33"/>
      <c r="J12" s="37"/>
      <c r="K12" s="33"/>
      <c r="L12" s="37"/>
      <c r="M12" s="33"/>
      <c r="N12" s="37"/>
      <c r="O12" s="33"/>
      <c r="P12" s="37"/>
      <c r="Q12" s="33"/>
      <c r="R12" s="37"/>
      <c r="S12" s="33"/>
      <c r="T12" s="37"/>
      <c r="U12" s="33"/>
    </row>
    <row r="13" spans="1:21" x14ac:dyDescent="0.3">
      <c r="A13" s="32" t="str">
        <f>IF('1 Bimestre'!A13="","",'1 Bimestre'!A13)</f>
        <v>Aluno 9</v>
      </c>
      <c r="B13" s="37"/>
      <c r="C13" s="33"/>
      <c r="D13" s="37"/>
      <c r="E13" s="33"/>
      <c r="F13" s="37"/>
      <c r="G13" s="33"/>
      <c r="H13" s="37"/>
      <c r="I13" s="33"/>
      <c r="J13" s="37"/>
      <c r="K13" s="33"/>
      <c r="L13" s="37"/>
      <c r="M13" s="33"/>
      <c r="N13" s="37"/>
      <c r="O13" s="33"/>
      <c r="P13" s="37"/>
      <c r="Q13" s="33"/>
      <c r="R13" s="37"/>
      <c r="S13" s="33"/>
      <c r="T13" s="37"/>
      <c r="U13" s="33"/>
    </row>
    <row r="14" spans="1:21" x14ac:dyDescent="0.3">
      <c r="A14" s="32" t="str">
        <f>IF('1 Bimestre'!A14="","",'1 Bimestre'!A14)</f>
        <v>Aluno 10</v>
      </c>
      <c r="B14" s="37"/>
      <c r="C14" s="33"/>
      <c r="D14" s="37"/>
      <c r="E14" s="33"/>
      <c r="F14" s="37"/>
      <c r="G14" s="33"/>
      <c r="H14" s="37"/>
      <c r="I14" s="33"/>
      <c r="J14" s="37"/>
      <c r="K14" s="33"/>
      <c r="L14" s="37"/>
      <c r="M14" s="33"/>
      <c r="N14" s="37"/>
      <c r="O14" s="33"/>
      <c r="P14" s="37"/>
      <c r="Q14" s="33"/>
      <c r="R14" s="37"/>
      <c r="S14" s="33"/>
      <c r="T14" s="37"/>
      <c r="U14" s="33"/>
    </row>
    <row r="15" spans="1:21" x14ac:dyDescent="0.3">
      <c r="A15" s="32" t="str">
        <f>IF('1 Bimestre'!A15="","",'1 Bimestre'!A15)</f>
        <v>Aluno 11</v>
      </c>
      <c r="B15" s="37"/>
      <c r="C15" s="33"/>
      <c r="D15" s="37"/>
      <c r="E15" s="33"/>
      <c r="F15" s="37"/>
      <c r="G15" s="33"/>
      <c r="H15" s="37"/>
      <c r="I15" s="33"/>
      <c r="J15" s="37"/>
      <c r="K15" s="33"/>
      <c r="L15" s="37"/>
      <c r="M15" s="33"/>
      <c r="N15" s="37"/>
      <c r="O15" s="33"/>
      <c r="P15" s="37"/>
      <c r="Q15" s="33"/>
      <c r="R15" s="37"/>
      <c r="S15" s="33"/>
      <c r="T15" s="37"/>
      <c r="U15" s="33"/>
    </row>
    <row r="16" spans="1:21" x14ac:dyDescent="0.3">
      <c r="A16" s="32" t="str">
        <f>IF('1 Bimestre'!A16="","",'1 Bimestre'!A16)</f>
        <v>Aluno 12</v>
      </c>
      <c r="B16" s="37"/>
      <c r="C16" s="33"/>
      <c r="D16" s="37"/>
      <c r="E16" s="33"/>
      <c r="F16" s="37"/>
      <c r="G16" s="33"/>
      <c r="H16" s="37"/>
      <c r="I16" s="33"/>
      <c r="J16" s="37"/>
      <c r="K16" s="33"/>
      <c r="L16" s="37"/>
      <c r="M16" s="33"/>
      <c r="N16" s="37"/>
      <c r="O16" s="33"/>
      <c r="P16" s="37"/>
      <c r="Q16" s="33"/>
      <c r="R16" s="37"/>
      <c r="S16" s="33"/>
      <c r="T16" s="37"/>
      <c r="U16" s="33"/>
    </row>
    <row r="17" spans="1:21" x14ac:dyDescent="0.3">
      <c r="A17" s="32" t="str">
        <f>IF('1 Bimestre'!A17="","",'1 Bimestre'!A17)</f>
        <v>Aluno 13</v>
      </c>
      <c r="B17" s="37"/>
      <c r="C17" s="33"/>
      <c r="D17" s="37"/>
      <c r="E17" s="33"/>
      <c r="F17" s="37"/>
      <c r="G17" s="33"/>
      <c r="H17" s="37"/>
      <c r="I17" s="33"/>
      <c r="J17" s="37"/>
      <c r="K17" s="33"/>
      <c r="L17" s="37"/>
      <c r="M17" s="33"/>
      <c r="N17" s="37"/>
      <c r="O17" s="33"/>
      <c r="P17" s="37"/>
      <c r="Q17" s="33"/>
      <c r="R17" s="37"/>
      <c r="S17" s="33"/>
      <c r="T17" s="37"/>
      <c r="U17" s="33"/>
    </row>
    <row r="18" spans="1:21" x14ac:dyDescent="0.3">
      <c r="A18" s="32" t="str">
        <f>IF('1 Bimestre'!A18="","",'1 Bimestre'!A18)</f>
        <v>Aluno 14</v>
      </c>
      <c r="B18" s="37"/>
      <c r="C18" s="33"/>
      <c r="D18" s="37"/>
      <c r="E18" s="33"/>
      <c r="F18" s="37"/>
      <c r="G18" s="33"/>
      <c r="H18" s="37"/>
      <c r="I18" s="33"/>
      <c r="J18" s="37"/>
      <c r="K18" s="33"/>
      <c r="L18" s="37"/>
      <c r="M18" s="33"/>
      <c r="N18" s="37"/>
      <c r="O18" s="33"/>
      <c r="P18" s="37"/>
      <c r="Q18" s="33"/>
      <c r="R18" s="37"/>
      <c r="S18" s="33"/>
      <c r="T18" s="37"/>
      <c r="U18" s="33"/>
    </row>
    <row r="19" spans="1:21" x14ac:dyDescent="0.3">
      <c r="A19" s="32" t="str">
        <f>IF('1 Bimestre'!A19="","",'1 Bimestre'!A19)</f>
        <v>Aluno 15</v>
      </c>
      <c r="B19" s="37"/>
      <c r="C19" s="33"/>
      <c r="D19" s="37"/>
      <c r="E19" s="33"/>
      <c r="F19" s="37"/>
      <c r="G19" s="33"/>
      <c r="H19" s="37"/>
      <c r="I19" s="33"/>
      <c r="J19" s="37"/>
      <c r="K19" s="33"/>
      <c r="L19" s="37"/>
      <c r="M19" s="33"/>
      <c r="N19" s="37"/>
      <c r="O19" s="33"/>
      <c r="P19" s="37"/>
      <c r="Q19" s="33"/>
      <c r="R19" s="37"/>
      <c r="S19" s="33"/>
      <c r="T19" s="37"/>
      <c r="U19" s="33"/>
    </row>
    <row r="20" spans="1:21" x14ac:dyDescent="0.3">
      <c r="A20" s="32" t="str">
        <f>IF('1 Bimestre'!A20="","",'1 Bimestre'!A20)</f>
        <v>Aluno 16</v>
      </c>
      <c r="B20" s="37"/>
      <c r="C20" s="33"/>
      <c r="D20" s="37"/>
      <c r="E20" s="33"/>
      <c r="F20" s="37"/>
      <c r="G20" s="33"/>
      <c r="H20" s="37"/>
      <c r="I20" s="33"/>
      <c r="J20" s="37"/>
      <c r="K20" s="33"/>
      <c r="L20" s="37"/>
      <c r="M20" s="33"/>
      <c r="N20" s="37"/>
      <c r="O20" s="33"/>
      <c r="P20" s="37"/>
      <c r="Q20" s="33"/>
      <c r="R20" s="37"/>
      <c r="S20" s="33"/>
      <c r="T20" s="37"/>
      <c r="U20" s="33"/>
    </row>
    <row r="21" spans="1:21" x14ac:dyDescent="0.3">
      <c r="A21" s="32" t="str">
        <f>IF('1 Bimestre'!A21="","",'1 Bimestre'!A21)</f>
        <v>Aluno 17</v>
      </c>
      <c r="B21" s="37"/>
      <c r="C21" s="33"/>
      <c r="D21" s="37"/>
      <c r="E21" s="33"/>
      <c r="F21" s="37"/>
      <c r="G21" s="33"/>
      <c r="H21" s="37"/>
      <c r="I21" s="33"/>
      <c r="J21" s="37"/>
      <c r="K21" s="33"/>
      <c r="L21" s="37"/>
      <c r="M21" s="33"/>
      <c r="N21" s="37"/>
      <c r="O21" s="33"/>
      <c r="P21" s="37"/>
      <c r="Q21" s="33"/>
      <c r="R21" s="37"/>
      <c r="S21" s="33"/>
      <c r="T21" s="37"/>
      <c r="U21" s="33"/>
    </row>
    <row r="22" spans="1:21" x14ac:dyDescent="0.3">
      <c r="A22" s="32" t="str">
        <f>IF('1 Bimestre'!A22="","",'1 Bimestre'!A22)</f>
        <v>Aluno 18</v>
      </c>
      <c r="B22" s="37"/>
      <c r="C22" s="33"/>
      <c r="D22" s="37"/>
      <c r="E22" s="33"/>
      <c r="F22" s="37"/>
      <c r="G22" s="33"/>
      <c r="H22" s="37"/>
      <c r="I22" s="33"/>
      <c r="J22" s="37"/>
      <c r="K22" s="33"/>
      <c r="L22" s="37"/>
      <c r="M22" s="33"/>
      <c r="N22" s="37"/>
      <c r="O22" s="33"/>
      <c r="P22" s="37"/>
      <c r="Q22" s="33"/>
      <c r="R22" s="37"/>
      <c r="S22" s="33"/>
      <c r="T22" s="37"/>
      <c r="U22" s="33"/>
    </row>
    <row r="23" spans="1:21" x14ac:dyDescent="0.3">
      <c r="A23" s="32" t="str">
        <f>IF('1 Bimestre'!A23="","",'1 Bimestre'!A23)</f>
        <v>Aluno 19</v>
      </c>
      <c r="B23" s="37"/>
      <c r="C23" s="33"/>
      <c r="D23" s="37"/>
      <c r="E23" s="33"/>
      <c r="F23" s="37"/>
      <c r="G23" s="33"/>
      <c r="H23" s="37"/>
      <c r="I23" s="33"/>
      <c r="J23" s="37"/>
      <c r="K23" s="33"/>
      <c r="L23" s="37"/>
      <c r="M23" s="33"/>
      <c r="N23" s="37"/>
      <c r="O23" s="33"/>
      <c r="P23" s="37"/>
      <c r="Q23" s="33"/>
      <c r="R23" s="37"/>
      <c r="S23" s="33"/>
      <c r="T23" s="37"/>
      <c r="U23" s="33"/>
    </row>
    <row r="24" spans="1:21" x14ac:dyDescent="0.3">
      <c r="A24" s="32" t="str">
        <f>IF('1 Bimestre'!A24="","",'1 Bimestre'!A24)</f>
        <v>Aluno 20</v>
      </c>
      <c r="B24" s="37"/>
      <c r="C24" s="33"/>
      <c r="D24" s="37"/>
      <c r="E24" s="33"/>
      <c r="F24" s="37"/>
      <c r="G24" s="33"/>
      <c r="H24" s="37"/>
      <c r="I24" s="33"/>
      <c r="J24" s="37"/>
      <c r="K24" s="33"/>
      <c r="L24" s="37"/>
      <c r="M24" s="33"/>
      <c r="N24" s="37"/>
      <c r="O24" s="33"/>
      <c r="P24" s="37"/>
      <c r="Q24" s="33"/>
      <c r="R24" s="37"/>
      <c r="S24" s="33"/>
      <c r="T24" s="37"/>
      <c r="U24" s="33"/>
    </row>
    <row r="25" spans="1:21" x14ac:dyDescent="0.3">
      <c r="A25" s="32" t="str">
        <f>IF('1 Bimestre'!A25="","",'1 Bimestre'!A25)</f>
        <v>Aluno 21</v>
      </c>
      <c r="B25" s="37"/>
      <c r="C25" s="33"/>
      <c r="D25" s="37"/>
      <c r="E25" s="33"/>
      <c r="F25" s="37"/>
      <c r="G25" s="33"/>
      <c r="H25" s="37"/>
      <c r="I25" s="33"/>
      <c r="J25" s="37"/>
      <c r="K25" s="33"/>
      <c r="L25" s="37"/>
      <c r="M25" s="33"/>
      <c r="N25" s="37"/>
      <c r="O25" s="33"/>
      <c r="P25" s="37"/>
      <c r="Q25" s="33"/>
      <c r="R25" s="37"/>
      <c r="S25" s="33"/>
      <c r="T25" s="37"/>
      <c r="U25" s="33"/>
    </row>
    <row r="26" spans="1:21" x14ac:dyDescent="0.3">
      <c r="A26" s="32" t="str">
        <f>IF('1 Bimestre'!A26="","",'1 Bimestre'!A26)</f>
        <v>Aluno 22</v>
      </c>
      <c r="B26" s="37"/>
      <c r="C26" s="33"/>
      <c r="D26" s="37"/>
      <c r="E26" s="33"/>
      <c r="F26" s="37"/>
      <c r="G26" s="33"/>
      <c r="H26" s="37"/>
      <c r="I26" s="33"/>
      <c r="J26" s="37"/>
      <c r="K26" s="33"/>
      <c r="L26" s="37"/>
      <c r="M26" s="33"/>
      <c r="N26" s="37"/>
      <c r="O26" s="33"/>
      <c r="P26" s="37"/>
      <c r="Q26" s="33"/>
      <c r="R26" s="37"/>
      <c r="S26" s="33"/>
      <c r="T26" s="37"/>
      <c r="U26" s="33"/>
    </row>
    <row r="27" spans="1:21" x14ac:dyDescent="0.3">
      <c r="A27" s="32" t="str">
        <f>IF('1 Bimestre'!A27="","",'1 Bimestre'!A27)</f>
        <v>Aluno 23</v>
      </c>
      <c r="B27" s="37"/>
      <c r="C27" s="33"/>
      <c r="D27" s="37"/>
      <c r="E27" s="33"/>
      <c r="F27" s="37"/>
      <c r="G27" s="33"/>
      <c r="H27" s="37"/>
      <c r="I27" s="33"/>
      <c r="J27" s="37"/>
      <c r="K27" s="33"/>
      <c r="L27" s="37"/>
      <c r="M27" s="33"/>
      <c r="N27" s="37"/>
      <c r="O27" s="33"/>
      <c r="P27" s="37"/>
      <c r="Q27" s="33"/>
      <c r="R27" s="37"/>
      <c r="S27" s="33"/>
      <c r="T27" s="37"/>
      <c r="U27" s="33"/>
    </row>
    <row r="28" spans="1:21" x14ac:dyDescent="0.3">
      <c r="A28" s="32" t="str">
        <f>IF('1 Bimestre'!A28="","",'1 Bimestre'!A28)</f>
        <v>Aluno 24</v>
      </c>
      <c r="B28" s="37"/>
      <c r="C28" s="33"/>
      <c r="D28" s="37"/>
      <c r="E28" s="33"/>
      <c r="F28" s="37"/>
      <c r="G28" s="33"/>
      <c r="H28" s="37"/>
      <c r="I28" s="33"/>
      <c r="J28" s="37"/>
      <c r="K28" s="33"/>
      <c r="L28" s="37"/>
      <c r="M28" s="33"/>
      <c r="N28" s="37"/>
      <c r="O28" s="33"/>
      <c r="P28" s="37"/>
      <c r="Q28" s="33"/>
      <c r="R28" s="37"/>
      <c r="S28" s="33"/>
      <c r="T28" s="37"/>
      <c r="U28" s="33"/>
    </row>
    <row r="29" spans="1:21" x14ac:dyDescent="0.3">
      <c r="A29" s="32" t="str">
        <f>IF('1 Bimestre'!A29="","",'1 Bimestre'!A29)</f>
        <v>Aluno 25</v>
      </c>
      <c r="B29" s="37"/>
      <c r="C29" s="33"/>
      <c r="D29" s="37"/>
      <c r="E29" s="33"/>
      <c r="F29" s="37"/>
      <c r="G29" s="33"/>
      <c r="H29" s="37"/>
      <c r="I29" s="33"/>
      <c r="J29" s="37"/>
      <c r="K29" s="33"/>
      <c r="L29" s="37"/>
      <c r="M29" s="33"/>
      <c r="N29" s="37"/>
      <c r="O29" s="33"/>
      <c r="P29" s="37"/>
      <c r="Q29" s="33"/>
      <c r="R29" s="37"/>
      <c r="S29" s="33"/>
      <c r="T29" s="37"/>
      <c r="U29" s="33"/>
    </row>
    <row r="30" spans="1:21" x14ac:dyDescent="0.3">
      <c r="A30" s="32" t="str">
        <f>IF('1 Bimestre'!A30="","",'1 Bimestre'!A30)</f>
        <v>Aluno 26</v>
      </c>
      <c r="B30" s="37"/>
      <c r="C30" s="33"/>
      <c r="D30" s="37"/>
      <c r="E30" s="33"/>
      <c r="F30" s="37"/>
      <c r="G30" s="33"/>
      <c r="H30" s="37"/>
      <c r="I30" s="33"/>
      <c r="J30" s="37"/>
      <c r="K30" s="33"/>
      <c r="L30" s="37"/>
      <c r="M30" s="33"/>
      <c r="N30" s="37"/>
      <c r="O30" s="33"/>
      <c r="P30" s="37"/>
      <c r="Q30" s="33"/>
      <c r="R30" s="37"/>
      <c r="S30" s="33"/>
      <c r="T30" s="37"/>
      <c r="U30" s="33"/>
    </row>
    <row r="31" spans="1:21" x14ac:dyDescent="0.3">
      <c r="A31" s="32" t="str">
        <f>IF('1 Bimestre'!A31="","",'1 Bimestre'!A31)</f>
        <v>Aluno 27</v>
      </c>
      <c r="B31" s="37"/>
      <c r="C31" s="33"/>
      <c r="D31" s="37"/>
      <c r="E31" s="33"/>
      <c r="F31" s="37"/>
      <c r="G31" s="33"/>
      <c r="H31" s="37"/>
      <c r="I31" s="33"/>
      <c r="J31" s="37"/>
      <c r="K31" s="33"/>
      <c r="L31" s="37"/>
      <c r="M31" s="33"/>
      <c r="N31" s="37"/>
      <c r="O31" s="33"/>
      <c r="P31" s="37"/>
      <c r="Q31" s="33"/>
      <c r="R31" s="37"/>
      <c r="S31" s="33"/>
      <c r="T31" s="37"/>
      <c r="U31" s="33"/>
    </row>
    <row r="32" spans="1:21" x14ac:dyDescent="0.3">
      <c r="A32" s="32" t="str">
        <f>IF('1 Bimestre'!A32="","",'1 Bimestre'!A32)</f>
        <v>Aluno 28</v>
      </c>
      <c r="B32" s="37"/>
      <c r="C32" s="33"/>
      <c r="D32" s="37"/>
      <c r="E32" s="33"/>
      <c r="F32" s="37"/>
      <c r="G32" s="33"/>
      <c r="H32" s="37"/>
      <c r="I32" s="33"/>
      <c r="J32" s="37"/>
      <c r="K32" s="33"/>
      <c r="L32" s="37"/>
      <c r="M32" s="33"/>
      <c r="N32" s="37"/>
      <c r="O32" s="33"/>
      <c r="P32" s="37"/>
      <c r="Q32" s="33"/>
      <c r="R32" s="37"/>
      <c r="S32" s="33"/>
      <c r="T32" s="37"/>
      <c r="U32" s="33"/>
    </row>
    <row r="33" spans="1:21" x14ac:dyDescent="0.3">
      <c r="A33" s="32" t="str">
        <f>IF('1 Bimestre'!A33="","",'1 Bimestre'!A33)</f>
        <v>Aluno 29</v>
      </c>
      <c r="B33" s="37"/>
      <c r="C33" s="33"/>
      <c r="D33" s="37"/>
      <c r="E33" s="33"/>
      <c r="F33" s="37"/>
      <c r="G33" s="33"/>
      <c r="H33" s="37"/>
      <c r="I33" s="33"/>
      <c r="J33" s="37"/>
      <c r="K33" s="33"/>
      <c r="L33" s="37"/>
      <c r="M33" s="33"/>
      <c r="N33" s="37"/>
      <c r="O33" s="33"/>
      <c r="P33" s="37"/>
      <c r="Q33" s="33"/>
      <c r="R33" s="37"/>
      <c r="S33" s="33"/>
      <c r="T33" s="37"/>
      <c r="U33" s="33"/>
    </row>
    <row r="34" spans="1:21" x14ac:dyDescent="0.3">
      <c r="A34" s="32" t="str">
        <f>IF('1 Bimestre'!A34="","",'1 Bimestre'!A34)</f>
        <v>Aluno 30</v>
      </c>
      <c r="B34" s="37"/>
      <c r="C34" s="33"/>
      <c r="D34" s="37"/>
      <c r="E34" s="33"/>
      <c r="F34" s="37"/>
      <c r="G34" s="33"/>
      <c r="H34" s="37"/>
      <c r="I34" s="33"/>
      <c r="J34" s="37"/>
      <c r="K34" s="33"/>
      <c r="L34" s="37"/>
      <c r="M34" s="33"/>
      <c r="N34" s="37"/>
      <c r="O34" s="33"/>
      <c r="P34" s="37"/>
      <c r="Q34" s="33"/>
      <c r="R34" s="37"/>
      <c r="S34" s="33"/>
      <c r="T34" s="37"/>
      <c r="U34" s="33"/>
    </row>
    <row r="35" spans="1:21" x14ac:dyDescent="0.3">
      <c r="A35" s="32" t="str">
        <f>IF('1 Bimestre'!A35="","",'1 Bimestre'!A35)</f>
        <v>Aluno 31</v>
      </c>
      <c r="B35" s="37"/>
      <c r="C35" s="33"/>
      <c r="D35" s="37"/>
      <c r="E35" s="33"/>
      <c r="F35" s="37"/>
      <c r="G35" s="33"/>
      <c r="H35" s="37"/>
      <c r="I35" s="33"/>
      <c r="J35" s="37"/>
      <c r="K35" s="33"/>
      <c r="L35" s="37"/>
      <c r="M35" s="33"/>
      <c r="N35" s="37"/>
      <c r="O35" s="33"/>
      <c r="P35" s="37"/>
      <c r="Q35" s="33"/>
      <c r="R35" s="37"/>
      <c r="S35" s="33"/>
      <c r="T35" s="37"/>
      <c r="U35" s="33"/>
    </row>
    <row r="36" spans="1:21" x14ac:dyDescent="0.3">
      <c r="A36" s="32" t="str">
        <f>IF('1 Bimestre'!A36="","",'1 Bimestre'!A36)</f>
        <v>Aluno 32</v>
      </c>
      <c r="B36" s="37"/>
      <c r="C36" s="33"/>
      <c r="D36" s="37"/>
      <c r="E36" s="33"/>
      <c r="F36" s="37"/>
      <c r="G36" s="33"/>
      <c r="H36" s="37"/>
      <c r="I36" s="33"/>
      <c r="J36" s="37"/>
      <c r="K36" s="33"/>
      <c r="L36" s="37"/>
      <c r="M36" s="33"/>
      <c r="N36" s="37"/>
      <c r="O36" s="33"/>
      <c r="P36" s="37"/>
      <c r="Q36" s="33"/>
      <c r="R36" s="37"/>
      <c r="S36" s="33"/>
      <c r="T36" s="37"/>
      <c r="U36" s="33"/>
    </row>
    <row r="37" spans="1:21" x14ac:dyDescent="0.3">
      <c r="A37" s="32" t="str">
        <f>IF('1 Bimestre'!A37="","",'1 Bimestre'!A37)</f>
        <v>Aluno 33</v>
      </c>
      <c r="B37" s="37"/>
      <c r="C37" s="33"/>
      <c r="D37" s="37"/>
      <c r="E37" s="33"/>
      <c r="F37" s="37"/>
      <c r="G37" s="33"/>
      <c r="H37" s="37"/>
      <c r="I37" s="33"/>
      <c r="J37" s="37"/>
      <c r="K37" s="33"/>
      <c r="L37" s="37"/>
      <c r="M37" s="33"/>
      <c r="N37" s="37"/>
      <c r="O37" s="33"/>
      <c r="P37" s="37"/>
      <c r="Q37" s="33"/>
      <c r="R37" s="37"/>
      <c r="S37" s="33"/>
      <c r="T37" s="37"/>
      <c r="U37" s="33"/>
    </row>
    <row r="38" spans="1:21" x14ac:dyDescent="0.3">
      <c r="A38" s="32" t="str">
        <f>IF('1 Bimestre'!A38="","",'1 Bimestre'!A38)</f>
        <v>Aluno 34</v>
      </c>
      <c r="B38" s="37"/>
      <c r="C38" s="33"/>
      <c r="D38" s="37"/>
      <c r="E38" s="33"/>
      <c r="F38" s="37"/>
      <c r="G38" s="33"/>
      <c r="H38" s="37"/>
      <c r="I38" s="33"/>
      <c r="J38" s="37"/>
      <c r="K38" s="33"/>
      <c r="L38" s="37"/>
      <c r="M38" s="33"/>
      <c r="N38" s="37"/>
      <c r="O38" s="33"/>
      <c r="P38" s="37"/>
      <c r="Q38" s="33"/>
      <c r="R38" s="37"/>
      <c r="S38" s="33"/>
      <c r="T38" s="37"/>
      <c r="U38" s="33"/>
    </row>
    <row r="39" spans="1:21" x14ac:dyDescent="0.3">
      <c r="A39" s="32" t="str">
        <f>IF('1 Bimestre'!A39="","",'1 Bimestre'!A39)</f>
        <v>Aluno 35</v>
      </c>
      <c r="B39" s="37"/>
      <c r="C39" s="33"/>
      <c r="D39" s="37"/>
      <c r="E39" s="33"/>
      <c r="F39" s="37"/>
      <c r="G39" s="33"/>
      <c r="H39" s="37"/>
      <c r="I39" s="33"/>
      <c r="J39" s="37"/>
      <c r="K39" s="33"/>
      <c r="L39" s="37"/>
      <c r="M39" s="33"/>
      <c r="N39" s="37"/>
      <c r="O39" s="33"/>
      <c r="P39" s="37"/>
      <c r="Q39" s="33"/>
      <c r="R39" s="37"/>
      <c r="S39" s="33"/>
      <c r="T39" s="37"/>
      <c r="U39" s="33"/>
    </row>
    <row r="40" spans="1:21" x14ac:dyDescent="0.3">
      <c r="A40" s="32" t="str">
        <f>IF('1 Bimestre'!A40="","",'1 Bimestre'!A40)</f>
        <v>Aluno 36</v>
      </c>
      <c r="B40" s="37"/>
      <c r="C40" s="33"/>
      <c r="D40" s="37"/>
      <c r="E40" s="33"/>
      <c r="F40" s="37"/>
      <c r="G40" s="33"/>
      <c r="H40" s="37"/>
      <c r="I40" s="33"/>
      <c r="J40" s="37"/>
      <c r="K40" s="33"/>
      <c r="L40" s="37"/>
      <c r="M40" s="33"/>
      <c r="N40" s="37"/>
      <c r="O40" s="33"/>
      <c r="P40" s="37"/>
      <c r="Q40" s="33"/>
      <c r="R40" s="37"/>
      <c r="S40" s="33"/>
      <c r="T40" s="37"/>
      <c r="U40" s="33"/>
    </row>
    <row r="41" spans="1:21" x14ac:dyDescent="0.3">
      <c r="A41" s="32" t="str">
        <f>IF('1 Bimestre'!A41="","",'1 Bimestre'!A41)</f>
        <v>Aluno 37</v>
      </c>
      <c r="B41" s="37"/>
      <c r="C41" s="33"/>
      <c r="D41" s="37"/>
      <c r="E41" s="33"/>
      <c r="F41" s="37"/>
      <c r="G41" s="33"/>
      <c r="H41" s="37"/>
      <c r="I41" s="33"/>
      <c r="J41" s="37"/>
      <c r="K41" s="33"/>
      <c r="L41" s="37"/>
      <c r="M41" s="33"/>
      <c r="N41" s="37"/>
      <c r="O41" s="33"/>
      <c r="P41" s="37"/>
      <c r="Q41" s="33"/>
      <c r="R41" s="37"/>
      <c r="S41" s="33"/>
      <c r="T41" s="37"/>
      <c r="U41" s="33"/>
    </row>
    <row r="42" spans="1:21" x14ac:dyDescent="0.3">
      <c r="A42" s="32" t="str">
        <f>IF('1 Bimestre'!A42="","",'1 Bimestre'!A42)</f>
        <v>Aluno 38</v>
      </c>
      <c r="B42" s="37"/>
      <c r="C42" s="33"/>
      <c r="D42" s="37"/>
      <c r="E42" s="33"/>
      <c r="F42" s="37"/>
      <c r="G42" s="33"/>
      <c r="H42" s="37"/>
      <c r="I42" s="33"/>
      <c r="J42" s="37"/>
      <c r="K42" s="33"/>
      <c r="L42" s="37"/>
      <c r="M42" s="33"/>
      <c r="N42" s="37"/>
      <c r="O42" s="33"/>
      <c r="P42" s="37"/>
      <c r="Q42" s="33"/>
      <c r="R42" s="37"/>
      <c r="S42" s="33"/>
      <c r="T42" s="37"/>
      <c r="U42" s="33"/>
    </row>
    <row r="43" spans="1:21" x14ac:dyDescent="0.3">
      <c r="A43" s="32" t="str">
        <f>IF('1 Bimestre'!A43="","",'1 Bimestre'!A43)</f>
        <v>Aluno 39</v>
      </c>
      <c r="B43" s="37"/>
      <c r="C43" s="33"/>
      <c r="D43" s="37"/>
      <c r="E43" s="33"/>
      <c r="F43" s="37"/>
      <c r="G43" s="33"/>
      <c r="H43" s="37"/>
      <c r="I43" s="33"/>
      <c r="J43" s="37"/>
      <c r="K43" s="33"/>
      <c r="L43" s="37"/>
      <c r="M43" s="33"/>
      <c r="N43" s="37"/>
      <c r="O43" s="33"/>
      <c r="P43" s="37"/>
      <c r="Q43" s="33"/>
      <c r="R43" s="37"/>
      <c r="S43" s="33"/>
      <c r="T43" s="37"/>
      <c r="U43" s="33"/>
    </row>
    <row r="44" spans="1:21" x14ac:dyDescent="0.3">
      <c r="A44" s="32" t="str">
        <f>IF('1 Bimestre'!A44="","",'1 Bimestre'!A44)</f>
        <v>Aluno 40</v>
      </c>
      <c r="B44" s="37"/>
      <c r="C44" s="33"/>
      <c r="D44" s="37"/>
      <c r="E44" s="33"/>
      <c r="F44" s="37"/>
      <c r="G44" s="33"/>
      <c r="H44" s="37"/>
      <c r="I44" s="33"/>
      <c r="J44" s="37"/>
      <c r="K44" s="33"/>
      <c r="L44" s="37"/>
      <c r="M44" s="33"/>
      <c r="N44" s="37"/>
      <c r="O44" s="33"/>
      <c r="P44" s="37"/>
      <c r="Q44" s="33"/>
      <c r="R44" s="37"/>
      <c r="S44" s="33"/>
      <c r="T44" s="37"/>
      <c r="U44" s="33"/>
    </row>
    <row r="45" spans="1:21" ht="15.6" x14ac:dyDescent="0.3">
      <c r="A45" s="13" t="s">
        <v>71</v>
      </c>
      <c r="B45" s="38">
        <f>AVERAGE(B5:B44)</f>
        <v>1</v>
      </c>
      <c r="C45" s="14"/>
      <c r="D45" s="38">
        <f>AVERAGE(D5:D44)</f>
        <v>2</v>
      </c>
      <c r="E45" s="17"/>
      <c r="F45" s="38">
        <f>AVERAGE(F5:F44)</f>
        <v>3</v>
      </c>
      <c r="G45" s="17"/>
      <c r="H45" s="38">
        <f>AVERAGE(H5:H44)</f>
        <v>4</v>
      </c>
      <c r="I45" s="17"/>
      <c r="J45" s="38">
        <f>AVERAGE(J5:J44)</f>
        <v>5</v>
      </c>
      <c r="K45" s="17"/>
      <c r="L45" s="38">
        <f>AVERAGE(L5:L44)</f>
        <v>6</v>
      </c>
      <c r="M45" s="17"/>
      <c r="N45" s="38">
        <f>AVERAGE(N5:N44)</f>
        <v>7</v>
      </c>
      <c r="O45" s="17"/>
      <c r="P45" s="38">
        <f>AVERAGE(P5:P44)</f>
        <v>8</v>
      </c>
      <c r="Q45" s="17"/>
      <c r="R45" s="38">
        <f>AVERAGE(R5:R44)</f>
        <v>9</v>
      </c>
      <c r="S45" s="17"/>
      <c r="T45" s="38">
        <f>AVERAGE(T5:T44)</f>
        <v>10</v>
      </c>
      <c r="U45" s="17"/>
    </row>
  </sheetData>
  <sheetProtection algorithmName="SHA-512" hashValue="MuOVChPBLZjP0AJf/Mgvv6/gliqv3d2gM75cvOX1Q+wV5oWtACr1aoeCJL/tmnkWxZIB9Du0fCN38Dl9BIFrOA==" saltValue="r8MfPlJdP42LUmcBoAKgjw==" spinCount="100000" sheet="1" selectLockedCells="1"/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X17"/>
  <sheetViews>
    <sheetView showGridLines="0" workbookViewId="0">
      <selection activeCell="I1" sqref="I1:N1"/>
    </sheetView>
  </sheetViews>
  <sheetFormatPr defaultRowHeight="14.4" x14ac:dyDescent="0.3"/>
  <cols>
    <col min="1" max="1" width="6.109375" customWidth="1"/>
    <col min="2" max="2" width="23.21875" customWidth="1"/>
    <col min="3" max="3" width="5.5546875" bestFit="1" customWidth="1"/>
    <col min="4" max="4" width="3.6640625" customWidth="1"/>
    <col min="5" max="5" width="7" bestFit="1" customWidth="1"/>
    <col min="6" max="6" width="5.5546875" bestFit="1" customWidth="1"/>
    <col min="7" max="7" width="3" bestFit="1" customWidth="1"/>
    <col min="8" max="8" width="7" bestFit="1" customWidth="1"/>
    <col min="9" max="9" width="5.5546875" bestFit="1" customWidth="1"/>
    <col min="10" max="10" width="3" bestFit="1" customWidth="1"/>
    <col min="11" max="11" width="7" bestFit="1" customWidth="1"/>
    <col min="12" max="12" width="5.5546875" bestFit="1" customWidth="1"/>
    <col min="13" max="13" width="3" bestFit="1" customWidth="1"/>
    <col min="14" max="14" width="7" bestFit="1" customWidth="1"/>
    <col min="16" max="16" width="11.88671875" bestFit="1" customWidth="1"/>
    <col min="17" max="17" width="18.6640625" bestFit="1" customWidth="1"/>
    <col min="19" max="19" width="16.5546875" style="1" bestFit="1" customWidth="1"/>
    <col min="20" max="20" width="16.88671875" bestFit="1" customWidth="1"/>
    <col min="21" max="23" width="10.44140625" bestFit="1" customWidth="1"/>
  </cols>
  <sheetData>
    <row r="1" spans="2:24" ht="24.75" customHeight="1" thickBot="1" x14ac:dyDescent="0.35">
      <c r="D1" s="60" t="s">
        <v>60</v>
      </c>
      <c r="E1" s="61"/>
      <c r="F1" s="61"/>
      <c r="G1" s="61"/>
      <c r="H1" s="61"/>
      <c r="I1" s="58" t="s">
        <v>2</v>
      </c>
      <c r="J1" s="58"/>
      <c r="K1" s="58"/>
      <c r="L1" s="58"/>
      <c r="M1" s="58"/>
      <c r="N1" s="59"/>
    </row>
    <row r="2" spans="2:24" ht="15" thickBot="1" x14ac:dyDescent="0.35"/>
    <row r="3" spans="2:24" ht="15" thickBot="1" x14ac:dyDescent="0.35">
      <c r="B3" s="22" t="s">
        <v>0</v>
      </c>
      <c r="C3" s="62" t="str">
        <f>I1</f>
        <v>Aluno 1</v>
      </c>
      <c r="D3" s="63"/>
      <c r="E3" s="63"/>
      <c r="F3" s="63"/>
      <c r="G3" s="63"/>
      <c r="H3" s="63"/>
      <c r="I3" s="63"/>
      <c r="J3" s="63"/>
      <c r="K3" s="63"/>
      <c r="L3" s="63"/>
      <c r="M3" s="64"/>
      <c r="N3" s="23" t="s">
        <v>58</v>
      </c>
      <c r="O3" s="29">
        <f>Configuração!H1</f>
        <v>3</v>
      </c>
      <c r="P3" s="23" t="s">
        <v>62</v>
      </c>
      <c r="Q3" s="30" t="str">
        <f>Configuração!H2</f>
        <v>A</v>
      </c>
    </row>
    <row r="4" spans="2:24" ht="18" x14ac:dyDescent="0.35">
      <c r="F4" s="2"/>
      <c r="G4" s="2"/>
      <c r="H4" s="2"/>
      <c r="I4" s="2"/>
      <c r="J4" s="2"/>
      <c r="K4" s="2"/>
    </row>
    <row r="5" spans="2:24" ht="24.75" customHeight="1" x14ac:dyDescent="0.3">
      <c r="B5" s="50" t="s">
        <v>42</v>
      </c>
      <c r="C5" s="57" t="s">
        <v>75</v>
      </c>
      <c r="D5" s="57"/>
      <c r="E5" s="57"/>
      <c r="F5" s="57" t="s">
        <v>76</v>
      </c>
      <c r="G5" s="57"/>
      <c r="H5" s="57"/>
      <c r="I5" s="57" t="s">
        <v>77</v>
      </c>
      <c r="J5" s="57"/>
      <c r="K5" s="57"/>
      <c r="L5" s="57" t="s">
        <v>78</v>
      </c>
      <c r="M5" s="57"/>
      <c r="N5" s="57"/>
      <c r="O5" s="57" t="s">
        <v>55</v>
      </c>
      <c r="P5" s="65"/>
      <c r="Q5" s="65"/>
    </row>
    <row r="6" spans="2:24" ht="21" customHeight="1" x14ac:dyDescent="0.3">
      <c r="B6" s="50"/>
      <c r="C6" s="4" t="s">
        <v>53</v>
      </c>
      <c r="D6" s="4" t="s">
        <v>54</v>
      </c>
      <c r="E6" s="4" t="s">
        <v>69</v>
      </c>
      <c r="F6" s="4" t="s">
        <v>53</v>
      </c>
      <c r="G6" s="4" t="s">
        <v>54</v>
      </c>
      <c r="H6" s="4" t="s">
        <v>69</v>
      </c>
      <c r="I6" s="4" t="s">
        <v>53</v>
      </c>
      <c r="J6" s="4" t="s">
        <v>54</v>
      </c>
      <c r="K6" s="4" t="s">
        <v>69</v>
      </c>
      <c r="L6" s="4" t="s">
        <v>53</v>
      </c>
      <c r="M6" s="4" t="s">
        <v>54</v>
      </c>
      <c r="N6" s="4" t="s">
        <v>69</v>
      </c>
      <c r="O6" s="6" t="s">
        <v>56</v>
      </c>
      <c r="P6" s="9" t="s">
        <v>66</v>
      </c>
      <c r="Q6" s="7" t="s">
        <v>57</v>
      </c>
      <c r="S6" s="27"/>
      <c r="T6" s="26"/>
      <c r="U6" s="26"/>
      <c r="V6" s="26"/>
      <c r="W6" s="26"/>
    </row>
    <row r="7" spans="2:24" ht="15" customHeight="1" x14ac:dyDescent="0.3">
      <c r="B7" s="19" t="str">
        <f>IF(Configuração!A2="","",Configuração!A2)</f>
        <v>PORTUGUÊS</v>
      </c>
      <c r="C7" s="39">
        <f>IFERROR(IF(VLOOKUP($I$1,'1 Bimestre'!$A$4:$U$45,2,0)="","",VLOOKUP($I$1,'1 Bimestre'!$A$4:$U$45,2,0)),"")</f>
        <v>8</v>
      </c>
      <c r="D7" s="20">
        <f>IFERROR(IF(VLOOKUP($I$1,'1 Bimestre'!$A$4:$U$45,3,0)="","",VLOOKUP($I$1,'1 Bimestre'!$A$4:$U$45,3,0)),"")</f>
        <v>1</v>
      </c>
      <c r="E7" s="24">
        <f>IFERROR(((VLOOKUP(B7,Configuração!$A$2:$C$11,2,FALSE)-D7)*100%)/VLOOKUP(B7,Configuração!$A$2:$C$11,2,FALSE),"")</f>
        <v>0.97499999999999998</v>
      </c>
      <c r="F7" s="39">
        <f>IFERROR(IF(VLOOKUP($I$1,'2 Bimestre'!$A$4:$U$45,2,0)="","",VLOOKUP($I$1,'2 Bimestre'!$A$4:$U$45,2,0)),"")</f>
        <v>8</v>
      </c>
      <c r="G7" s="20">
        <f>IFERROR(IF(VLOOKUP($I$1,'2 Bimestre'!$A$4:$U$45,3,0)="","",VLOOKUP($I$1,'2 Bimestre'!$A$4:$U$45,3,0)),"")</f>
        <v>1</v>
      </c>
      <c r="H7" s="24">
        <f>IFERROR(((VLOOKUP(B7,Configuração!$A$2:$C$11,2,FALSE)-G7)*100%)/VLOOKUP(B7,Configuração!$A$2:$C$11,2,FALSE),"")</f>
        <v>0.97499999999999998</v>
      </c>
      <c r="I7" s="39">
        <f>IFERROR(IF(VLOOKUP($I$1,'3 Bimestre'!$A$4:$U$45,2,0)="","",VLOOKUP($I$1,'3 Bimestre'!$A$4:$U$45,2,0)),"")</f>
        <v>7</v>
      </c>
      <c r="J7" s="20">
        <f>IFERROR(IF(VLOOKUP($I$1,'3 Bimestre'!$A$4:$U$45,3,0)="","",VLOOKUP($I$1,'3 Bimestre'!$A$4:$U$45,3,0)),"")</f>
        <v>1</v>
      </c>
      <c r="K7" s="24">
        <f>IFERROR(((VLOOKUP(B7,Configuração!$A$2:$C$11,2,FALSE)-J7)*100%)/VLOOKUP(B7,Configuração!$A$2:$C$11,2,FALSE),"")</f>
        <v>0.97499999999999998</v>
      </c>
      <c r="L7" s="39">
        <f>IFERROR(IF(VLOOKUP($I$1,'4 Bimestre'!$A$4:$U$45,2,0)="","",VLOOKUP($I$1,'4 Bimestre'!$A$4:$U$45,2,0)),"")</f>
        <v>1</v>
      </c>
      <c r="M7" s="20">
        <f>IFERROR(IF(VLOOKUP($I$1,'4 Bimestre'!$A$4:$U$45,3,0)="","",VLOOKUP($I$1,'4 Bimestre'!$A$4:$U$45,3,0)),"")</f>
        <v>1</v>
      </c>
      <c r="N7" s="24">
        <f>IFERROR(((VLOOKUP(B7,Configuração!$A$2:$C$11,2,FALSE)-M7)*100%)/VLOOKUP(B7,Configuração!$A$2:$C$11,2,FALSE),"")</f>
        <v>0.97499999999999998</v>
      </c>
      <c r="O7" s="40">
        <f>IF(OR(C7="",F7="",I7="",L7=""),"",AVERAGE(C7,F7,I7,L7))</f>
        <v>6</v>
      </c>
      <c r="P7" s="28">
        <f>IFERROR(IF(OR(D7="",G7="",J7="",M7=""),"",((VLOOKUP(B7,Configuração!$A$2:$C$11,3,FALSE)-SUM(D7,G7,J7,M7))*100%)/VLOOKUP(B7,Configuração!$A$2:$C$11,3,FALSE)),"")</f>
        <v>0.97499999999999998</v>
      </c>
      <c r="Q7" s="8" t="str">
        <f>IFERROR(IF(AND(O7="",P7=""),"",IF(AND(Boletim!O7&gt;=Configuração!$E$4,Boletim!P7&gt;=Configuração!$E$7),"Aprovado",IF(AND(Boletim!O7&gt;=Configuração!$E$4,Boletim!P7&lt;Configuração!$E$7),"Reprovado por falta","Reprovado"))),"")</f>
        <v>Aprovado</v>
      </c>
      <c r="S7" s="27"/>
      <c r="T7" s="25"/>
      <c r="U7" s="25"/>
      <c r="V7" s="25"/>
      <c r="W7" s="25"/>
    </row>
    <row r="8" spans="2:24" x14ac:dyDescent="0.3">
      <c r="B8" s="19" t="str">
        <f>IF(Configuração!A3="","",Configuração!A3)</f>
        <v>MATEMÁTICA</v>
      </c>
      <c r="C8" s="39">
        <f>IFERROR(IF(VLOOKUP($I$1,'1 Bimestre'!$A$4:$U$45,4,0)="","",VLOOKUP($I$1,'1 Bimestre'!$A$4:$U$45,4,0)),"")</f>
        <v>2</v>
      </c>
      <c r="D8" s="20">
        <f>IFERROR(IF(VLOOKUP($I$1,'1 Bimestre'!$A$4:$U$45,5,0)="","",VLOOKUP($I$1,'1 Bimestre'!$A$4:$U$45,5,0)),"")</f>
        <v>2</v>
      </c>
      <c r="E8" s="24">
        <f>IFERROR(((VLOOKUP(B8,Configuração!$A$2:$C$11,2,FALSE)-D8)*100%)/VLOOKUP(B8,Configuração!$A$2:$C$11,2,FALSE),"")</f>
        <v>0.95</v>
      </c>
      <c r="F8" s="39">
        <f>IFERROR(IF(VLOOKUP($I$1,'2 Bimestre'!$A$4:$U$45,4,0)="","",VLOOKUP($I$1,'2 Bimestre'!$A$4:$U$45,4,0)),"")</f>
        <v>2</v>
      </c>
      <c r="G8" s="20">
        <f>IFERROR(IF(VLOOKUP($I$1,'2 Bimestre'!$A$4:$U$45,5,0)="","",VLOOKUP($I$1,'2 Bimestre'!$A$4:$U$45,5,0)),"")</f>
        <v>2</v>
      </c>
      <c r="H8" s="24">
        <f>IFERROR(((VLOOKUP(B8,Configuração!$A$2:$C$11,2,FALSE)-G8)*100%)/VLOOKUP(B8,Configuração!$A$2:$C$11,2,FALSE),"")</f>
        <v>0.95</v>
      </c>
      <c r="I8" s="39">
        <f>IFERROR(IF(VLOOKUP($I$1,'3 Bimestre'!$A$4:$U$45,4,0)="","",VLOOKUP($I$1,'3 Bimestre'!$A$4:$U$45,4,0)),"")</f>
        <v>2</v>
      </c>
      <c r="J8" s="20">
        <f>IFERROR(IF(VLOOKUP($I$1,'3 Bimestre'!$A$4:$U$45,5,0)="","",VLOOKUP($I$1,'3 Bimestre'!$A$4:$U$45,5,0)),"")</f>
        <v>2</v>
      </c>
      <c r="K8" s="24">
        <f>IFERROR(((VLOOKUP(B8,Configuração!$A$2:$C$11,2,FALSE)-J8)*100%)/VLOOKUP(B8,Configuração!$A$2:$C$11,2,FALSE),"")</f>
        <v>0.95</v>
      </c>
      <c r="L8" s="39">
        <f>IFERROR(IF(VLOOKUP($I$1,'4 Bimestre'!$A$4:$U$45,4,0)="","",VLOOKUP($I$1,'4 Bimestre'!$A$4:$U$45,4,0)),"")</f>
        <v>2</v>
      </c>
      <c r="M8" s="20">
        <f>IFERROR(IF(VLOOKUP($I$1,'4 Bimestre'!$A$4:$U$45,5,0)="","",VLOOKUP($I$1,'4 Bimestre'!$A$4:$U$45,5,0)),"")</f>
        <v>2</v>
      </c>
      <c r="N8" s="24">
        <f>IFERROR(((VLOOKUP(B8,Configuração!$A$2:$C$11,2,FALSE)-M8)*100%)/VLOOKUP(B8,Configuração!$A$2:$C$11,2,FALSE),"")</f>
        <v>0.95</v>
      </c>
      <c r="O8" s="40">
        <f t="shared" ref="O8:O16" si="0">IF(OR(C8="",F8="",I8="",L8=""),"",AVERAGE(C8,F8,I8,L8))</f>
        <v>2</v>
      </c>
      <c r="P8" s="28">
        <f>IFERROR(IF(OR(D8="",G8="",J8="",M8=""),"",((VLOOKUP(B8,Configuração!$A$2:$C$11,3,FALSE)-SUM(D8,G8,J8,M8))*100%)/VLOOKUP(B8,Configuração!$A$2:$C$11,3,FALSE)),"")</f>
        <v>0.95</v>
      </c>
      <c r="Q8" s="8" t="str">
        <f>IFERROR(IF(AND(O8="",P8=""),"",IF(AND(Boletim!O8&gt;=Configuração!$E$4,Boletim!P8&gt;=Configuração!$E$7),"Aprovado",IF(AND(Boletim!O8&gt;=Configuração!$E$4,Boletim!P8&lt;Configuração!$E$7),"Reprovado por falta","Reprovado"))),"")</f>
        <v>Reprovado</v>
      </c>
      <c r="S8" s="27"/>
      <c r="T8" s="25"/>
      <c r="U8" s="25"/>
      <c r="V8" s="25"/>
      <c r="W8" s="25"/>
    </row>
    <row r="9" spans="2:24" x14ac:dyDescent="0.3">
      <c r="B9" s="19" t="str">
        <f>IF(Configuração!A4="","",Configuração!A4)</f>
        <v>HISTÓRIA</v>
      </c>
      <c r="C9" s="39">
        <f>IFERROR(IF(VLOOKUP($I$1,'1 Bimestre'!$A$4:$U$45,6,0)="","",VLOOKUP($I$1,'1 Bimestre'!$A$4:$U$45,6,0)),"")</f>
        <v>3</v>
      </c>
      <c r="D9" s="20">
        <f>IFERROR(IF(VLOOKUP($I$1,'1 Bimestre'!$A$4:$U$45,7,0)="","",VLOOKUP($I$1,'1 Bimestre'!$A$4:$U$45,7,0)),"")</f>
        <v>3</v>
      </c>
      <c r="E9" s="24">
        <f>IFERROR(((VLOOKUP(B9,Configuração!$A$2:$C$11,2,FALSE)-D9)*100%)/VLOOKUP(B9,Configuração!$A$2:$C$11,2,FALSE),"")</f>
        <v>0.9</v>
      </c>
      <c r="F9" s="39">
        <f>IFERROR(IF(VLOOKUP($I$1,'2 Bimestre'!$A$4:$U$45,6,0)="","",VLOOKUP($I$1,'2 Bimestre'!$A$4:$U$45,6,0)),"")</f>
        <v>3</v>
      </c>
      <c r="G9" s="20">
        <f>IFERROR(IF(VLOOKUP($I$1,'2 Bimestre'!$A$4:$U$45,7,0)="","",VLOOKUP($I$1,'2 Bimestre'!$A$4:$U$45,7,0)),"")</f>
        <v>3</v>
      </c>
      <c r="H9" s="24">
        <f>IFERROR(((VLOOKUP(B9,Configuração!$A$2:$C$11,2,FALSE)-G9)*100%)/VLOOKUP(B9,Configuração!$A$2:$C$11,2,FALSE),"")</f>
        <v>0.9</v>
      </c>
      <c r="I9" s="39">
        <f>IFERROR(IF(VLOOKUP($I$1,'3 Bimestre'!$A$4:$U$45,6,0)="","",VLOOKUP($I$1,'3 Bimestre'!$A$4:$U$45,6,0)),"")</f>
        <v>3</v>
      </c>
      <c r="J9" s="20">
        <f>IFERROR(IF(VLOOKUP($I$1,'3 Bimestre'!$A$4:$U$45,7,0)="","",VLOOKUP($I$1,'3 Bimestre'!$A$4:$U$45,7,0)),"")</f>
        <v>3</v>
      </c>
      <c r="K9" s="24">
        <f>IFERROR(((VLOOKUP(B9,Configuração!$A$2:$C$11,2,FALSE)-J9)*100%)/VLOOKUP(B9,Configuração!$A$2:$C$11,2,FALSE),"")</f>
        <v>0.9</v>
      </c>
      <c r="L9" s="39">
        <f>IFERROR(IF(VLOOKUP($I$1,'4 Bimestre'!$A$4:$U$45,6,0)="","",VLOOKUP($I$1,'4 Bimestre'!$A$4:$U$45,6,0)),"")</f>
        <v>3</v>
      </c>
      <c r="M9" s="20">
        <f>IFERROR(IF(VLOOKUP($I$1,'4 Bimestre'!$A$4:$U$45,7,0)="","",VLOOKUP($I$1,'4 Bimestre'!$A$4:$U$45,7,0)),"")</f>
        <v>3</v>
      </c>
      <c r="N9" s="24">
        <f>IFERROR(((VLOOKUP(B9,Configuração!$A$2:$C$11,2,FALSE)-M9)*100%)/VLOOKUP(B9,Configuração!$A$2:$C$11,2,FALSE),"")</f>
        <v>0.9</v>
      </c>
      <c r="O9" s="40">
        <f t="shared" si="0"/>
        <v>3</v>
      </c>
      <c r="P9" s="28">
        <f>IFERROR(IF(OR(D9="",G9="",J9="",M9=""),"",((VLOOKUP(B9,Configuração!$A$2:$C$11,3,FALSE)-SUM(D9,G9,J9,M9))*100%)/VLOOKUP(B9,Configuração!$A$2:$C$11,3,FALSE)),"")</f>
        <v>0.9</v>
      </c>
      <c r="Q9" s="8" t="str">
        <f>IFERROR(IF(AND(O9="",P9=""),"",IF(AND(Boletim!O9&gt;=Configuração!$E$4,Boletim!P9&gt;=Configuração!$E$7),"Aprovado",IF(AND(Boletim!O9&gt;=Configuração!$E$4,Boletim!P9&lt;Configuração!$E$7),"Reprovado por falta","Reprovado"))),"")</f>
        <v>Reprovado</v>
      </c>
      <c r="S9" s="27"/>
      <c r="T9" s="25"/>
      <c r="U9" s="25"/>
      <c r="V9" s="25"/>
      <c r="W9" s="25"/>
    </row>
    <row r="10" spans="2:24" ht="15" customHeight="1" x14ac:dyDescent="0.35">
      <c r="B10" s="19" t="str">
        <f>IF(Configuração!A5="","",Configuração!A5)</f>
        <v>GEOGRAFIA</v>
      </c>
      <c r="C10" s="39">
        <f>IFERROR(IF(VLOOKUP($I$1,'1 Bimestre'!$A$4:$U$45,8,0)="","",VLOOKUP($I$1,'1 Bimestre'!$A$4:$U$45,8,0)),"")</f>
        <v>4.5599999999999996</v>
      </c>
      <c r="D10" s="20">
        <f>IFERROR(IF(VLOOKUP($I$1,'1 Bimestre'!$A$4:$U$45,9,0)="","",VLOOKUP($I$1,'1 Bimestre'!$A$4:$U$45,9,0)),"")</f>
        <v>4</v>
      </c>
      <c r="E10" s="24">
        <f>IFERROR(((VLOOKUP(B10,Configuração!$A$2:$C$11,2,FALSE)-D10)*100%)/VLOOKUP(B10,Configuração!$A$2:$C$11,2,FALSE),"")</f>
        <v>0.8666666666666667</v>
      </c>
      <c r="F10" s="39">
        <f>IFERROR(IF(VLOOKUP($I$1,'2 Bimestre'!$A$4:$U$45,8,0)="","",VLOOKUP($I$1,'2 Bimestre'!$A$4:$U$45,8,0)),"")</f>
        <v>4</v>
      </c>
      <c r="G10" s="20">
        <f>IFERROR(IF(VLOOKUP($I$1,'2 Bimestre'!$A$4:$U$45,9,0)="","",VLOOKUP($I$1,'2 Bimestre'!$A$4:$U$45,9,0)),"")</f>
        <v>4</v>
      </c>
      <c r="H10" s="24">
        <f>IFERROR(((VLOOKUP(B10,Configuração!$A$2:$C$11,2,FALSE)-G10)*100%)/VLOOKUP(B10,Configuração!$A$2:$C$11,2,FALSE),"")</f>
        <v>0.8666666666666667</v>
      </c>
      <c r="I10" s="39">
        <f>IFERROR(IF(VLOOKUP($I$1,'3 Bimestre'!$A$4:$U$45,8,0)="","",VLOOKUP($I$1,'3 Bimestre'!$A$4:$U$45,8,0)),"")</f>
        <v>4</v>
      </c>
      <c r="J10" s="20">
        <f>IFERROR(IF(VLOOKUP($I$1,'3 Bimestre'!$A$4:$U$45,9,0)="","",VLOOKUP($I$1,'3 Bimestre'!$A$4:$U$45,9,0)),"")</f>
        <v>4</v>
      </c>
      <c r="K10" s="24">
        <f>IFERROR(((VLOOKUP(B10,Configuração!$A$2:$C$11,2,FALSE)-J10)*100%)/VLOOKUP(B10,Configuração!$A$2:$C$11,2,FALSE),"")</f>
        <v>0.8666666666666667</v>
      </c>
      <c r="L10" s="39">
        <f>IFERROR(IF(VLOOKUP($I$1,'4 Bimestre'!$A$4:$U$45,8,0)="","",VLOOKUP($I$1,'4 Bimestre'!$A$4:$U$45,8,0)),"")</f>
        <v>4</v>
      </c>
      <c r="M10" s="20">
        <f>IFERROR(IF(VLOOKUP($I$1,'4 Bimestre'!$A$4:$U$45,9,0)="","",VLOOKUP($I$1,'4 Bimestre'!$A$4:$U$45,9,0)),"")</f>
        <v>4</v>
      </c>
      <c r="N10" s="24">
        <f>IFERROR(((VLOOKUP(B10,Configuração!$A$2:$C$11,2,FALSE)-M10)*100%)/VLOOKUP(B10,Configuração!$A$2:$C$11,2,FALSE),"")</f>
        <v>0.8666666666666667</v>
      </c>
      <c r="O10" s="40">
        <f t="shared" si="0"/>
        <v>4.1399999999999997</v>
      </c>
      <c r="P10" s="28">
        <f>IFERROR(IF(OR(D10="",G10="",J10="",M10=""),"",((VLOOKUP(B10,Configuração!$A$2:$C$11,3,FALSE)-SUM(D10,G10,J10,M10))*100%)/VLOOKUP(B10,Configuração!$A$2:$C$11,3,FALSE)),"")</f>
        <v>0.8666666666666667</v>
      </c>
      <c r="Q10" s="8" t="str">
        <f>IFERROR(IF(AND(O10="",P10=""),"",IF(AND(Boletim!O10&gt;=Configuração!$E$4,Boletim!P10&gt;=Configuração!$E$7),"Aprovado",IF(AND(Boletim!O10&gt;=Configuração!$E$4,Boletim!P10&lt;Configuração!$E$7),"Reprovado por falta","Reprovado"))),"")</f>
        <v>Reprovado</v>
      </c>
      <c r="R10" s="5"/>
      <c r="S10" s="27"/>
      <c r="T10" s="25"/>
      <c r="U10" s="25"/>
      <c r="V10" s="25"/>
      <c r="W10" s="25"/>
      <c r="X10" s="5"/>
    </row>
    <row r="11" spans="2:24" x14ac:dyDescent="0.3">
      <c r="B11" s="19" t="str">
        <f>IF(Configuração!A6="","",Configuração!A6)</f>
        <v>QUÍMICA</v>
      </c>
      <c r="C11" s="39">
        <f>IFERROR(IF(VLOOKUP($I$1,'1 Bimestre'!$A$4:$U$45,10,0)="","",VLOOKUP($I$1,'1 Bimestre'!$A$4:$U$45,10,0)),"")</f>
        <v>5</v>
      </c>
      <c r="D11" s="20">
        <f>IFERROR(IF(VLOOKUP($I$1,'1 Bimestre'!$A$4:$U$45,11,0)="","",VLOOKUP($I$1,'1 Bimestre'!$A$4:$U$45,11,0)),"")</f>
        <v>5</v>
      </c>
      <c r="E11" s="24">
        <f>IFERROR(((VLOOKUP(B11,Configuração!$A$2:$C$11,2,FALSE)-D11)*100%)/VLOOKUP(B11,Configuração!$A$2:$C$11,2,FALSE),"")</f>
        <v>0.83333333333333337</v>
      </c>
      <c r="F11" s="39">
        <f>IFERROR(IF(VLOOKUP($I$1,'2 Bimestre'!$A$4:$U$45,10,0)="","",VLOOKUP($I$1,'2 Bimestre'!$A$4:$U$45,10,0)),"")</f>
        <v>5</v>
      </c>
      <c r="G11" s="20">
        <f>IFERROR(IF(VLOOKUP($I$1,'2 Bimestre'!$A$4:$U$45,11,0)="","",VLOOKUP($I$1,'2 Bimestre'!$A$4:$U$45,11,0)),"")</f>
        <v>5</v>
      </c>
      <c r="H11" s="24">
        <f>IFERROR(((VLOOKUP(B11,Configuração!$A$2:$C$11,2,FALSE)-G11)*100%)/VLOOKUP(B11,Configuração!$A$2:$C$11,2,FALSE),"")</f>
        <v>0.83333333333333337</v>
      </c>
      <c r="I11" s="39">
        <f>IFERROR(IF(VLOOKUP($I$1,'3 Bimestre'!$A$4:$U$45,10,0)="","",VLOOKUP($I$1,'3 Bimestre'!$A$4:$U$45,10,0)),"")</f>
        <v>5</v>
      </c>
      <c r="J11" s="20">
        <f>IFERROR(IF(VLOOKUP($I$1,'3 Bimestre'!$A$4:$U$45,11,0)="","",VLOOKUP($I$1,'3 Bimestre'!$A$4:$U$45,11,0)),"")</f>
        <v>5</v>
      </c>
      <c r="K11" s="24">
        <f>IFERROR(((VLOOKUP(B11,Configuração!$A$2:$C$11,2,FALSE)-J11)*100%)/VLOOKUP(B11,Configuração!$A$2:$C$11,2,FALSE),"")</f>
        <v>0.83333333333333337</v>
      </c>
      <c r="L11" s="39">
        <f>IFERROR(IF(VLOOKUP($I$1,'4 Bimestre'!$A$4:$U$45,10,0)="","",VLOOKUP($I$1,'4 Bimestre'!$A$4:$U$45,10,0)),"")</f>
        <v>5</v>
      </c>
      <c r="M11" s="20">
        <f>IFERROR(IF(VLOOKUP($I$1,'4 Bimestre'!$A$4:$U$45,11,0)="","",VLOOKUP($I$1,'4 Bimestre'!$A$4:$U$45,11,0)),"")</f>
        <v>5</v>
      </c>
      <c r="N11" s="24">
        <f>IFERROR(((VLOOKUP(B11,Configuração!$A$2:$C$11,2,FALSE)-M11)*100%)/VLOOKUP(B11,Configuração!$A$2:$C$11,2,FALSE),"")</f>
        <v>0.83333333333333337</v>
      </c>
      <c r="O11" s="40">
        <f t="shared" si="0"/>
        <v>5</v>
      </c>
      <c r="P11" s="28">
        <f>IFERROR(IF(OR(D11="",G11="",J11="",M11=""),"",((VLOOKUP(B11,Configuração!$A$2:$C$11,3,FALSE)-SUM(D11,G11,J11,M11))*100%)/VLOOKUP(B11,Configuração!$A$2:$C$11,3,FALSE)),"")</f>
        <v>0.83333333333333337</v>
      </c>
      <c r="Q11" s="8" t="str">
        <f>IFERROR(IF(AND(O11="",P11=""),"",IF(AND(Boletim!O11&gt;=Configuração!$E$4,Boletim!P11&gt;=Configuração!$E$7),"Aprovado",IF(AND(Boletim!O11&gt;=Configuração!$E$4,Boletim!P11&lt;Configuração!$E$7),"Reprovado por falta","Reprovado"))),"")</f>
        <v>Aprovado</v>
      </c>
      <c r="S11" s="27"/>
      <c r="T11" s="25"/>
      <c r="U11" s="25"/>
      <c r="V11" s="25"/>
      <c r="W11" s="25"/>
    </row>
    <row r="12" spans="2:24" x14ac:dyDescent="0.3">
      <c r="B12" s="19" t="str">
        <f>IF(Configuração!A7="","",Configuração!A7)</f>
        <v>BIOLOGIA</v>
      </c>
      <c r="C12" s="39">
        <f>IFERROR(IF(VLOOKUP($I$1,'1 Bimestre'!$A$4:$U$45,12,0)="","",VLOOKUP($I$1,'1 Bimestre'!$A$4:$U$45,12,0)),"")</f>
        <v>6</v>
      </c>
      <c r="D12" s="20">
        <f>IFERROR(IF(VLOOKUP($I$1,'1 Bimestre'!$A$4:$U$45,13,0)="","",VLOOKUP($I$1,'1 Bimestre'!$A$4:$U$45,13,0)),"")</f>
        <v>6</v>
      </c>
      <c r="E12" s="24">
        <f>IFERROR(((VLOOKUP(B12,Configuração!$A$2:$C$11,2,FALSE)-D12)*100%)/VLOOKUP(B12,Configuração!$A$2:$C$11,2,FALSE),"")</f>
        <v>0.8</v>
      </c>
      <c r="F12" s="39">
        <f>IFERROR(IF(VLOOKUP($I$1,'2 Bimestre'!$A$4:$U$45,12,0)="","",VLOOKUP($I$1,'2 Bimestre'!$A$4:$U$45,12,0)),"")</f>
        <v>6</v>
      </c>
      <c r="G12" s="20">
        <f>IFERROR(IF(VLOOKUP($I$1,'2 Bimestre'!$A$4:$U$45,13,0)="","",VLOOKUP($I$1,'2 Bimestre'!$A$4:$U$45,13,0)),"")</f>
        <v>6</v>
      </c>
      <c r="H12" s="24">
        <f>IFERROR(((VLOOKUP(B12,Configuração!$A$2:$C$11,2,FALSE)-G12)*100%)/VLOOKUP(B12,Configuração!$A$2:$C$11,2,FALSE),"")</f>
        <v>0.8</v>
      </c>
      <c r="I12" s="39">
        <f>IFERROR(IF(VLOOKUP($I$1,'3 Bimestre'!$A$4:$U$45,12,0)="","",VLOOKUP($I$1,'3 Bimestre'!$A$4:$U$45,12,0)),"")</f>
        <v>6</v>
      </c>
      <c r="J12" s="20">
        <f>IFERROR(IF(VLOOKUP($I$1,'3 Bimestre'!$A$4:$U$45,13,0)="","",VLOOKUP($I$1,'3 Bimestre'!$A$4:$U$45,13,0)),"")</f>
        <v>6</v>
      </c>
      <c r="K12" s="24">
        <f>IFERROR(((VLOOKUP(B12,Configuração!$A$2:$C$11,2,FALSE)-J12)*100%)/VLOOKUP(B12,Configuração!$A$2:$C$11,2,FALSE),"")</f>
        <v>0.8</v>
      </c>
      <c r="L12" s="39">
        <f>IFERROR(IF(VLOOKUP($I$1,'4 Bimestre'!$A$4:$U$45,12,0)="","",VLOOKUP($I$1,'4 Bimestre'!$A$4:$U$45,12,0)),"")</f>
        <v>6</v>
      </c>
      <c r="M12" s="20">
        <f>IFERROR(IF(VLOOKUP($I$1,'4 Bimestre'!$A$4:$U$45,13,0)="","",VLOOKUP($I$1,'4 Bimestre'!$A$4:$U$45,13,0)),"")</f>
        <v>6</v>
      </c>
      <c r="N12" s="24">
        <f>IFERROR(((VLOOKUP(B12,Configuração!$A$2:$C$11,2,FALSE)-M12)*100%)/VLOOKUP(B12,Configuração!$A$2:$C$11,2,FALSE),"")</f>
        <v>0.8</v>
      </c>
      <c r="O12" s="40">
        <f t="shared" si="0"/>
        <v>6</v>
      </c>
      <c r="P12" s="28">
        <f>IFERROR(IF(OR(D12="",G12="",J12="",M12=""),"",((VLOOKUP(B12,Configuração!$A$2:$C$11,3,FALSE)-SUM(D12,G12,J12,M12))*100%)/VLOOKUP(B12,Configuração!$A$2:$C$11,3,FALSE)),"")</f>
        <v>0.8</v>
      </c>
      <c r="Q12" s="8" t="str">
        <f>IFERROR(IF(AND(O12="",P12=""),"",IF(AND(Boletim!O12&gt;=Configuração!$E$4,Boletim!P12&gt;=Configuração!$E$7),"Aprovado",IF(AND(Boletim!O12&gt;=Configuração!$E$4,Boletim!P12&lt;Configuração!$E$7),"Reprovado por falta","Reprovado"))),"")</f>
        <v>Aprovado</v>
      </c>
      <c r="S12" s="27"/>
      <c r="T12" s="25"/>
      <c r="U12" s="25"/>
      <c r="V12" s="25"/>
      <c r="W12" s="25"/>
    </row>
    <row r="13" spans="2:24" x14ac:dyDescent="0.3">
      <c r="B13" s="19" t="str">
        <f>IF(Configuração!A8="","",Configuração!A8)</f>
        <v>FÍSICA</v>
      </c>
      <c r="C13" s="39">
        <f>IFERROR(IF(VLOOKUP($I$1,'1 Bimestre'!$A$4:$U$45,14,0)="","",VLOOKUP($I$1,'1 Bimestre'!$A$4:$U$45,14,0)),"")</f>
        <v>7</v>
      </c>
      <c r="D13" s="20">
        <f>IFERROR(IF(VLOOKUP($I$1,'1 Bimestre'!$A$4:$U$45,15,0)="","",VLOOKUP($I$1,'1 Bimestre'!$A$4:$U$45,15,0)),"")</f>
        <v>7</v>
      </c>
      <c r="E13" s="24">
        <f>IFERROR(((VLOOKUP(B13,Configuração!$A$2:$C$11,2,FALSE)-D13)*100%)/VLOOKUP(B13,Configuração!$A$2:$C$11,2,FALSE),"")</f>
        <v>0.65</v>
      </c>
      <c r="F13" s="39">
        <f>IFERROR(IF(VLOOKUP($I$1,'2 Bimestre'!$A$4:$U$45,14,0)="","",VLOOKUP($I$1,'2 Bimestre'!$A$4:$U$45,14,0)),"")</f>
        <v>7</v>
      </c>
      <c r="G13" s="20">
        <f>IFERROR(IF(VLOOKUP($I$1,'2 Bimestre'!$A$4:$U$45,15,0)="","",VLOOKUP($I$1,'2 Bimestre'!$A$4:$U$45,15,0)),"")</f>
        <v>7</v>
      </c>
      <c r="H13" s="24">
        <f>IFERROR(((VLOOKUP(B13,Configuração!$A$2:$C$11,2,FALSE)-G13)*100%)/VLOOKUP(B13,Configuração!$A$2:$C$11,2,FALSE),"")</f>
        <v>0.65</v>
      </c>
      <c r="I13" s="39">
        <f>IFERROR(IF(VLOOKUP($I$1,'3 Bimestre'!$A$4:$U$45,14,0)="","",VLOOKUP($I$1,'3 Bimestre'!$A$4:$U$45,14,0)),"")</f>
        <v>7</v>
      </c>
      <c r="J13" s="20">
        <f>IFERROR(IF(VLOOKUP($I$1,'3 Bimestre'!$A$4:$U$45,15,0)="","",VLOOKUP($I$1,'3 Bimestre'!$A$4:$U$45,15,0)),"")</f>
        <v>7</v>
      </c>
      <c r="K13" s="24">
        <f>IFERROR(((VLOOKUP(B13,Configuração!$A$2:$C$11,2,FALSE)-J13)*100%)/VLOOKUP(B13,Configuração!$A$2:$C$11,2,FALSE),"")</f>
        <v>0.65</v>
      </c>
      <c r="L13" s="39">
        <f>IFERROR(IF(VLOOKUP($I$1,'4 Bimestre'!$A$4:$U$45,14,0)="","",VLOOKUP($I$1,'4 Bimestre'!$A$4:$U$45,14,0)),"")</f>
        <v>7</v>
      </c>
      <c r="M13" s="20">
        <f>IFERROR(IF(VLOOKUP($I$1,'4 Bimestre'!$A$4:$U$45,15,0)="","",VLOOKUP($I$1,'4 Bimestre'!$A$4:$U$45,15,0)),"")</f>
        <v>7</v>
      </c>
      <c r="N13" s="24">
        <f>IFERROR(((VLOOKUP(B13,Configuração!$A$2:$C$11,2,FALSE)-M13)*100%)/VLOOKUP(B13,Configuração!$A$2:$C$11,2,FALSE),"")</f>
        <v>0.65</v>
      </c>
      <c r="O13" s="40">
        <f t="shared" si="0"/>
        <v>7</v>
      </c>
      <c r="P13" s="28">
        <f>IFERROR(IF(OR(D13="",G13="",J13="",M13=""),"",((VLOOKUP(B13,Configuração!$A$2:$C$11,3,FALSE)-SUM(D13,G13,J13,M13))*100%)/VLOOKUP(B13,Configuração!$A$2:$C$11,3,FALSE)),"")</f>
        <v>0.65</v>
      </c>
      <c r="Q13" s="8" t="str">
        <f>IFERROR(IF(AND(O13="",P13=""),"",IF(AND(Boletim!O13&gt;=Configuração!$E$4,Boletim!P13&gt;=Configuração!$E$7),"Aprovado",IF(AND(Boletim!O13&gt;=Configuração!$E$4,Boletim!P13&lt;Configuração!$E$7),"Reprovado por falta","Reprovado"))),"")</f>
        <v>Reprovado por falta</v>
      </c>
      <c r="S13" s="27"/>
      <c r="T13" s="25"/>
      <c r="U13" s="25"/>
      <c r="V13" s="25"/>
      <c r="W13" s="25"/>
    </row>
    <row r="14" spans="2:24" x14ac:dyDescent="0.3">
      <c r="B14" s="19" t="str">
        <f>IF(Configuração!A9="","",Configuração!A9)</f>
        <v>ED FÍSICA</v>
      </c>
      <c r="C14" s="39">
        <f>IFERROR(IF(VLOOKUP($I$1,'1 Bimestre'!$A$4:$U$45,16,0)="","",VLOOKUP($I$1,'1 Bimestre'!$A$4:$U$45,16,0)),"")</f>
        <v>8</v>
      </c>
      <c r="D14" s="20">
        <f>IFERROR(IF(VLOOKUP($I$1,'1 Bimestre'!$A$4:$U$45,17,0)="","",VLOOKUP($I$1,'1 Bimestre'!$A$4:$U$45,17,0)),"")</f>
        <v>8</v>
      </c>
      <c r="E14" s="24">
        <f>IFERROR(((VLOOKUP(B14,Configuração!$A$2:$C$11,2,FALSE)-D14)*100%)/VLOOKUP(B14,Configuração!$A$2:$C$11,2,FALSE),"")</f>
        <v>0.6</v>
      </c>
      <c r="F14" s="39">
        <f>IFERROR(IF(VLOOKUP($I$1,'2 Bimestre'!$A$4:$U$45,16,0)="","",VLOOKUP($I$1,'2 Bimestre'!$A$4:$U$45,16,0)),"")</f>
        <v>8</v>
      </c>
      <c r="G14" s="20">
        <f>IFERROR(IF(VLOOKUP($I$1,'2 Bimestre'!$A$4:$U$45,17,0)="","",VLOOKUP($I$1,'2 Bimestre'!$A$4:$U$45,17,0)),"")</f>
        <v>8</v>
      </c>
      <c r="H14" s="24">
        <f>IFERROR(((VLOOKUP(B14,Configuração!$A$2:$C$11,2,FALSE)-G14)*100%)/VLOOKUP(B14,Configuração!$A$2:$C$11,2,FALSE),"")</f>
        <v>0.6</v>
      </c>
      <c r="I14" s="39">
        <f>IFERROR(IF(VLOOKUP($I$1,'3 Bimestre'!$A$4:$U$45,16,0)="","",VLOOKUP($I$1,'3 Bimestre'!$A$4:$U$45,16,0)),"")</f>
        <v>8</v>
      </c>
      <c r="J14" s="20">
        <f>IFERROR(IF(VLOOKUP($I$1,'3 Bimestre'!$A$4:$U$45,17,0)="","",VLOOKUP($I$1,'3 Bimestre'!$A$4:$U$45,17,0)),"")</f>
        <v>8</v>
      </c>
      <c r="K14" s="24">
        <f>IFERROR(((VLOOKUP(B14,Configuração!$A$2:$C$11,2,FALSE)-J14)*100%)/VLOOKUP(B14,Configuração!$A$2:$C$11,2,FALSE),"")</f>
        <v>0.6</v>
      </c>
      <c r="L14" s="39">
        <f>IFERROR(IF(VLOOKUP($I$1,'4 Bimestre'!$A$4:$U$45,16,0)="","",VLOOKUP($I$1,'4 Bimestre'!$A$4:$U$45,16,0)),"")</f>
        <v>8</v>
      </c>
      <c r="M14" s="20">
        <f>IFERROR(IF(VLOOKUP($I$1,'4 Bimestre'!$A$4:$U$45,17,0)="","",VLOOKUP($I$1,'4 Bimestre'!$A$4:$U$45,17,0)),"")</f>
        <v>8</v>
      </c>
      <c r="N14" s="24">
        <f>IFERROR(((VLOOKUP(B14,Configuração!$A$2:$C$11,2,FALSE)-M14)*100%)/VLOOKUP(B14,Configuração!$A$2:$C$11,2,FALSE),"")</f>
        <v>0.6</v>
      </c>
      <c r="O14" s="40">
        <f t="shared" si="0"/>
        <v>8</v>
      </c>
      <c r="P14" s="28">
        <f>IFERROR(IF(OR(D14="",G14="",J14="",M14=""),"",((VLOOKUP(B14,Configuração!$A$2:$C$11,3,FALSE)-SUM(D14,G14,J14,M14))*100%)/VLOOKUP(B14,Configuração!$A$2:$C$11,3,FALSE)),"")</f>
        <v>0.6</v>
      </c>
      <c r="Q14" s="8" t="str">
        <f>IFERROR(IF(AND(O14="",P14=""),"",IF(AND(Boletim!O14&gt;=Configuração!$E$4,Boletim!P14&gt;=Configuração!$E$7),"Aprovado",IF(AND(Boletim!O14&gt;=Configuração!$E$4,Boletim!P14&lt;Configuração!$E$7),"Reprovado por falta","Reprovado"))),"")</f>
        <v>Reprovado por falta</v>
      </c>
      <c r="S14" s="27"/>
      <c r="T14" s="25"/>
      <c r="U14" s="25"/>
      <c r="V14" s="25"/>
      <c r="W14" s="25"/>
    </row>
    <row r="15" spans="2:24" x14ac:dyDescent="0.3">
      <c r="B15" s="19" t="str">
        <f>IF(Configuração!A10="","",Configuração!A10)</f>
        <v>ARTES</v>
      </c>
      <c r="C15" s="39">
        <f>IFERROR(IF(VLOOKUP($I$1,'1 Bimestre'!$A$4:$U$45,18,0)="","",VLOOKUP($I$1,'1 Bimestre'!$A$4:$U$45,18,0)),"")</f>
        <v>9</v>
      </c>
      <c r="D15" s="20">
        <f>IFERROR(IF(VLOOKUP($I$1,'1 Bimestre'!$A$4:$U$45,19,0)="","",VLOOKUP($I$1,'1 Bimestre'!$A$4:$U$45,19,0)),"")</f>
        <v>9</v>
      </c>
      <c r="E15" s="24">
        <f>IFERROR(((VLOOKUP(B15,Configuração!$A$2:$C$11,2,FALSE)-D15)*100%)/VLOOKUP(B15,Configuração!$A$2:$C$11,2,FALSE),"")</f>
        <v>0.55000000000000004</v>
      </c>
      <c r="F15" s="39">
        <f>IFERROR(IF(VLOOKUP($I$1,'2 Bimestre'!$A$4:$U$45,18,0)="","",VLOOKUP($I$1,'2 Bimestre'!$A$4:$U$45,18,0)),"")</f>
        <v>9</v>
      </c>
      <c r="G15" s="20">
        <f>IFERROR(IF(VLOOKUP($I$1,'2 Bimestre'!$A$4:$U$45,19,0)="","",VLOOKUP($I$1,'2 Bimestre'!$A$4:$U$45,19,0)),"")</f>
        <v>9</v>
      </c>
      <c r="H15" s="24">
        <f>IFERROR(((VLOOKUP(B15,Configuração!$A$2:$C$11,2,FALSE)-G15)*100%)/VLOOKUP(B15,Configuração!$A$2:$C$11,2,FALSE),"")</f>
        <v>0.55000000000000004</v>
      </c>
      <c r="I15" s="39">
        <f>IFERROR(IF(VLOOKUP($I$1,'3 Bimestre'!$A$4:$U$45,18,0)="","",VLOOKUP($I$1,'3 Bimestre'!$A$4:$U$45,18,0)),"")</f>
        <v>9</v>
      </c>
      <c r="J15" s="20">
        <f>IFERROR(IF(VLOOKUP($I$1,'3 Bimestre'!$A$4:$U$45,19,0)="","",VLOOKUP($I$1,'3 Bimestre'!$A$4:$U$45,19,0)),"")</f>
        <v>9</v>
      </c>
      <c r="K15" s="24">
        <f>IFERROR(((VLOOKUP(B15,Configuração!$A$2:$C$11,2,FALSE)-J15)*100%)/VLOOKUP(B15,Configuração!$A$2:$C$11,2,FALSE),"")</f>
        <v>0.55000000000000004</v>
      </c>
      <c r="L15" s="39">
        <f>IFERROR(IF(VLOOKUP($I$1,'4 Bimestre'!$A$4:$U$45,18,0)="","",VLOOKUP($I$1,'4 Bimestre'!$A$4:$U$45,18,0)),"")</f>
        <v>9</v>
      </c>
      <c r="M15" s="20">
        <f>IFERROR(IF(VLOOKUP($I$1,'4 Bimestre'!$A$4:$U$45,19,0)="","",VLOOKUP($I$1,'4 Bimestre'!$A$4:$U$45,19,0)),"")</f>
        <v>9</v>
      </c>
      <c r="N15" s="24">
        <f>IFERROR(((VLOOKUP(B15,Configuração!$A$2:$C$11,2,FALSE)-M15)*100%)/VLOOKUP(B15,Configuração!$A$2:$C$11,2,FALSE),"")</f>
        <v>0.55000000000000004</v>
      </c>
      <c r="O15" s="40">
        <f t="shared" si="0"/>
        <v>9</v>
      </c>
      <c r="P15" s="28">
        <f>IFERROR(IF(OR(D15="",G15="",J15="",M15=""),"",((VLOOKUP(B15,Configuração!$A$2:$C$11,3,FALSE)-SUM(D15,G15,J15,M15))*100%)/VLOOKUP(B15,Configuração!$A$2:$C$11,3,FALSE)),"")</f>
        <v>0.55000000000000004</v>
      </c>
      <c r="Q15" s="8" t="str">
        <f>IFERROR(IF(AND(O15="",P15=""),"",IF(AND(Boletim!O15&gt;=Configuração!$E$4,Boletim!P15&gt;=Configuração!$E$7),"Aprovado",IF(AND(Boletim!O15&gt;=Configuração!$E$4,Boletim!P15&lt;Configuração!$E$7),"Reprovado por falta","Reprovado"))),"")</f>
        <v>Reprovado por falta</v>
      </c>
      <c r="S15" s="27"/>
      <c r="T15" s="25"/>
      <c r="U15" s="25"/>
      <c r="V15" s="25"/>
      <c r="W15" s="25"/>
    </row>
    <row r="16" spans="2:24" x14ac:dyDescent="0.3">
      <c r="B16" s="19" t="str">
        <f>IF(Configuração!A11="","",Configuração!A11)</f>
        <v>INGLÊS</v>
      </c>
      <c r="C16" s="39">
        <f>IFERROR(IF(VLOOKUP($I$1,'1 Bimestre'!$A$4:$U$45,20,0)="","",VLOOKUP($I$1,'1 Bimestre'!$A$4:$U$45,20,0)),"")</f>
        <v>10</v>
      </c>
      <c r="D16" s="20">
        <f>IFERROR(IF(VLOOKUP($I$1,'1 Bimestre'!$A$4:$U$45,21,0)="","",VLOOKUP($I$1,'1 Bimestre'!$A$4:$U$45,21,0)),"")</f>
        <v>10</v>
      </c>
      <c r="E16" s="24">
        <f>IFERROR(((VLOOKUP(B16,Configuração!$A$2:$C$11,2,FALSE)-D16)*100%)/VLOOKUP(B16,Configuração!$A$2:$C$11,2,FALSE),"")</f>
        <v>0.6</v>
      </c>
      <c r="F16" s="39">
        <f>IFERROR(IF(VLOOKUP($I$1,'2 Bimestre'!$A$4:$U$45,20,0)="","",VLOOKUP($I$1,'2 Bimestre'!$A$4:$U$45,20,0)),"")</f>
        <v>10</v>
      </c>
      <c r="G16" s="20">
        <f>IFERROR(IF(VLOOKUP($I$1,'2 Bimestre'!$A$4:$U$45,21,0)="","",VLOOKUP($I$1,'2 Bimestre'!$A$4:$U$45,21,0)),"")</f>
        <v>10</v>
      </c>
      <c r="H16" s="24">
        <f>IFERROR(((VLOOKUP(B16,Configuração!$A$2:$C$11,2,FALSE)-G16)*100%)/VLOOKUP(B16,Configuração!$A$2:$C$11,2,FALSE),"")</f>
        <v>0.6</v>
      </c>
      <c r="I16" s="39">
        <f>IFERROR(IF(VLOOKUP($I$1,'3 Bimestre'!$A$4:$U$45,20,0)="","",VLOOKUP($I$1,'3 Bimestre'!$A$4:$U$45,20,0)),"")</f>
        <v>10</v>
      </c>
      <c r="J16" s="20">
        <f>IFERROR(IF(VLOOKUP($I$1,'3 Bimestre'!$A$4:$U$45,21,0)="","",VLOOKUP($I$1,'3 Bimestre'!$A$4:$U$45,21,0)),"")</f>
        <v>10</v>
      </c>
      <c r="K16" s="24">
        <f>IFERROR(((VLOOKUP(B16,Configuração!$A$2:$C$11,2,FALSE)-J16)*100%)/VLOOKUP(B16,Configuração!$A$2:$C$11,2,FALSE),"")</f>
        <v>0.6</v>
      </c>
      <c r="L16" s="39">
        <f>IFERROR(IF(VLOOKUP($I$1,'4 Bimestre'!$A$4:$U$45,20,0)="","",VLOOKUP($I$1,'4 Bimestre'!$A$4:$U$45,20,0)),"")</f>
        <v>10</v>
      </c>
      <c r="M16" s="20">
        <f>IFERROR(IF(VLOOKUP($I$1,'4 Bimestre'!$A$4:$U$45,21,0)="","",VLOOKUP($I$1,'4 Bimestre'!$A$4:$U$45,21,0)),"")</f>
        <v>10</v>
      </c>
      <c r="N16" s="24">
        <f>IFERROR(((VLOOKUP(B16,Configuração!$A$2:$C$11,2,FALSE)-M16)*100%)/VLOOKUP(B16,Configuração!$A$2:$C$11,2,FALSE),"")</f>
        <v>0.6</v>
      </c>
      <c r="O16" s="40">
        <f t="shared" si="0"/>
        <v>10</v>
      </c>
      <c r="P16" s="28">
        <f>IFERROR(IF(OR(D16="",G16="",J16="",M16=""),"",((VLOOKUP(B16,Configuração!$A$2:$C$11,3,FALSE)-SUM(D16,G16,J16,M16))*100%)/VLOOKUP(B16,Configuração!$A$2:$C$11,3,FALSE)),"")</f>
        <v>0.6</v>
      </c>
      <c r="Q16" s="8" t="str">
        <f>IFERROR(IF(AND(O16="",P16=""),"",IF(AND(Boletim!O16&gt;=Configuração!$E$4,Boletim!P16&gt;=Configuração!$E$7),"Aprovado",IF(AND(Boletim!O16&gt;=Configuração!$E$4,Boletim!P16&lt;Configuração!$E$7),"Reprovado por falta","Reprovado"))),"")</f>
        <v>Reprovado por falta</v>
      </c>
      <c r="S16" s="27"/>
      <c r="T16" s="25"/>
      <c r="U16" s="25"/>
      <c r="V16" s="25"/>
      <c r="W16" s="25"/>
    </row>
    <row r="17" spans="20:20" x14ac:dyDescent="0.3">
      <c r="T17" t="s">
        <v>68</v>
      </c>
    </row>
  </sheetData>
  <sheetProtection algorithmName="SHA-512" hashValue="iW7yajZChE1XsKXU5Eg5W3zen+7M1rJkLsoTbNDCKOVV4idiNLlwGn53FHuYvK+TpECFT/5PqEiUzjRA2mBh1Q==" saltValue="IpvLtuc46Xw1O4cebAfo6g==" spinCount="100000" sheet="1" formatCells="0" selectLockedCells="1"/>
  <mergeCells count="9">
    <mergeCell ref="O5:Q5"/>
    <mergeCell ref="B5:B6"/>
    <mergeCell ref="C5:E5"/>
    <mergeCell ref="F5:H5"/>
    <mergeCell ref="I5:K5"/>
    <mergeCell ref="I1:N1"/>
    <mergeCell ref="D1:H1"/>
    <mergeCell ref="C3:M3"/>
    <mergeCell ref="L5:N5"/>
  </mergeCells>
  <conditionalFormatting sqref="Q7:Q16">
    <cfRule type="containsText" dxfId="1" priority="1" operator="containsText" text="Aprovado">
      <formula>NOT(ISERROR(SEARCH("Aprovado",Q7)))</formula>
    </cfRule>
    <cfRule type="containsText" dxfId="0" priority="2" operator="containsText" text="Reprovado">
      <formula>NOT(ISERROR(SEARCH("Reprovado",Q7)))</formula>
    </cfRule>
  </conditionalFormatting>
  <dataValidations count="1">
    <dataValidation type="list" allowBlank="1" showInputMessage="1" showErrorMessage="1" sqref="I1" xr:uid="{00000000-0002-0000-0600-000000000000}">
      <formula1>aluno</formula1>
    </dataValidation>
  </dataValidations>
  <pageMargins left="0.511811024" right="0.511811024" top="0.78740157499999996" bottom="0.78740157499999996" header="0.31496062000000002" footer="0.31496062000000002"/>
  <pageSetup paperSize="9" scale="6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08C04-1BBA-4E3E-B3BF-6764967946DA}">
  <dimension ref="A1:R26"/>
  <sheetViews>
    <sheetView showGridLines="0" workbookViewId="0">
      <selection sqref="A1:O1"/>
    </sheetView>
  </sheetViews>
  <sheetFormatPr defaultRowHeight="14.4" x14ac:dyDescent="0.3"/>
  <cols>
    <col min="1" max="1" width="4.109375" style="47" customWidth="1"/>
    <col min="2" max="13" width="8.88671875" style="46"/>
    <col min="14" max="14" width="20" style="46" customWidth="1"/>
    <col min="15" max="15" width="27.5546875" style="46" customWidth="1"/>
    <col min="16" max="16" width="3.6640625" style="46" customWidth="1"/>
    <col min="17" max="16384" width="8.88671875" style="46"/>
  </cols>
  <sheetData>
    <row r="1" spans="1:18" ht="26.4" customHeight="1" x14ac:dyDescent="0.3">
      <c r="A1" s="66" t="s">
        <v>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Q1" s="67"/>
      <c r="R1" s="67"/>
    </row>
    <row r="2" spans="1:18" ht="3.6" customHeight="1" x14ac:dyDescent="0.3">
      <c r="A2" s="4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8" ht="30.6" customHeight="1" x14ac:dyDescent="0.3">
      <c r="A3" s="68">
        <v>1</v>
      </c>
      <c r="B3" s="69" t="s">
        <v>90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8" ht="69" customHeight="1" x14ac:dyDescent="0.3">
      <c r="A4" s="68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8" ht="3.6" customHeight="1" x14ac:dyDescent="0.3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8" ht="29.4" customHeight="1" x14ac:dyDescent="0.3">
      <c r="A6" s="68">
        <v>2</v>
      </c>
      <c r="B6" s="69" t="s">
        <v>84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8" ht="52.2" customHeight="1" x14ac:dyDescent="0.3">
      <c r="A7" s="68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8" ht="3.6" customHeight="1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8" ht="60" customHeight="1" x14ac:dyDescent="0.3">
      <c r="A9" s="43">
        <v>3</v>
      </c>
      <c r="B9" s="69" t="s">
        <v>85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8" ht="3.6" customHeigh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8" ht="24.6" customHeight="1" x14ac:dyDescent="0.3">
      <c r="A11" s="68">
        <v>4</v>
      </c>
      <c r="B11" s="69" t="s">
        <v>83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8" ht="27.6" customHeight="1" x14ac:dyDescent="0.3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8" ht="3.6" customHeight="1" x14ac:dyDescent="0.3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8" ht="14.4" customHeight="1" x14ac:dyDescent="0.3">
      <c r="A14" s="68">
        <v>5</v>
      </c>
      <c r="B14" s="69" t="s">
        <v>86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8" ht="14.4" customHeight="1" x14ac:dyDescent="0.3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8" ht="14.4" customHeight="1" x14ac:dyDescent="0.3">
      <c r="A16" s="68"/>
      <c r="B16" s="71" t="s">
        <v>87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3.6" customHeight="1" x14ac:dyDescent="0.3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x14ac:dyDescent="0.3">
      <c r="A18" s="68">
        <v>6</v>
      </c>
      <c r="B18" s="69" t="s">
        <v>88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x14ac:dyDescent="0.3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1:15" ht="3.6" customHeight="1" x14ac:dyDescent="0.3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 x14ac:dyDescent="0.3">
      <c r="A21" s="68">
        <v>7</v>
      </c>
      <c r="B21" s="69" t="s">
        <v>81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18.600000000000001" customHeight="1" x14ac:dyDescent="0.3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1:15" ht="3.6" customHeight="1" x14ac:dyDescent="0.3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x14ac:dyDescent="0.3">
      <c r="A24" s="68">
        <v>8</v>
      </c>
      <c r="B24" s="69" t="s">
        <v>89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</row>
    <row r="25" spans="1:15" x14ac:dyDescent="0.3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1:15" ht="15" customHeight="1" x14ac:dyDescent="0.3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</sheetData>
  <sheetProtection algorithmName="SHA-512" hashValue="sqbMkgeb6LsQy/wbQPFl8MbcjruUFs3PCoA/Ar83RrjwMEmaX/P+mRi+x4kG8OZkys7DwQ5umHMtx1Al4Y+fKQ==" saltValue="oOMP1uZ6T1x5YDBCFKbowg==" spinCount="100000" sheet="1" selectLockedCells="1"/>
  <mergeCells count="18">
    <mergeCell ref="A18:A19"/>
    <mergeCell ref="B18:O19"/>
    <mergeCell ref="A21:A22"/>
    <mergeCell ref="B21:O22"/>
    <mergeCell ref="A24:A26"/>
    <mergeCell ref="B24:O26"/>
    <mergeCell ref="B9:O9"/>
    <mergeCell ref="A11:A12"/>
    <mergeCell ref="B11:O12"/>
    <mergeCell ref="A14:A16"/>
    <mergeCell ref="B14:O15"/>
    <mergeCell ref="B16:O16"/>
    <mergeCell ref="A1:O1"/>
    <mergeCell ref="Q1:R1"/>
    <mergeCell ref="A3:A4"/>
    <mergeCell ref="B3:O4"/>
    <mergeCell ref="A6:A7"/>
    <mergeCell ref="B6:O7"/>
  </mergeCells>
  <hyperlinks>
    <hyperlink ref="B16:O16" r:id="rId1" display="https://loja.exceleasy.com.br/produto/planilha-planejamento-de-viagens" xr:uid="{1DAC9EF4-84B7-493E-A08E-5F85A113C2B0}"/>
    <hyperlink ref="B16" r:id="rId2" xr:uid="{E9316B3E-68B1-4C53-8AB8-8E635093C0E2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Início</vt:lpstr>
      <vt:lpstr>Configuração</vt:lpstr>
      <vt:lpstr>1 Bimestre</vt:lpstr>
      <vt:lpstr>2 Bimestre</vt:lpstr>
      <vt:lpstr>3 Bimestre</vt:lpstr>
      <vt:lpstr>4 Bimestre</vt:lpstr>
      <vt:lpstr>Boletim</vt:lpstr>
      <vt:lpstr>INSTRUÇÕES</vt:lpstr>
      <vt:lpstr>'2 Bimestre'!aluno</vt:lpstr>
      <vt:lpstr>'3 Bimestre'!aluno</vt:lpstr>
      <vt:lpstr>'4 Bimestre'!aluno</vt:lpstr>
      <vt:lpstr>aluno</vt:lpstr>
      <vt:lpstr>Boletim!Area_de_impressao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Claudia Ohashi</cp:lastModifiedBy>
  <cp:lastPrinted>2024-07-22T14:10:00Z</cp:lastPrinted>
  <dcterms:created xsi:type="dcterms:W3CDTF">2018-12-27T12:22:26Z</dcterms:created>
  <dcterms:modified xsi:type="dcterms:W3CDTF">2024-07-22T17:06:46Z</dcterms:modified>
</cp:coreProperties>
</file>