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laoh\Downloads\"/>
    </mc:Choice>
  </mc:AlternateContent>
  <xr:revisionPtr revIDLastSave="0" documentId="13_ncr:1_{CC17565A-C2D0-4507-8A81-4EE0D85CBD9E}" xr6:coauthVersionLast="47" xr6:coauthVersionMax="47" xr10:uidLastSave="{00000000-0000-0000-0000-000000000000}"/>
  <workbookProtection workbookAlgorithmName="SHA-512" workbookHashValue="UilQYbA1kskQwkJtkMMAa4WhIzHSsLGYEhRWKpd388D3zGW++shzo3f5PlGKbf4JMuhxS396jHV/O01fcMpoGQ==" workbookSaltValue="4T+2tEX99GHUBvLr+GNlFA==" workbookSpinCount="100000" lockStructure="1"/>
  <bookViews>
    <workbookView xWindow="-108" yWindow="-108" windowWidth="23256" windowHeight="12456" tabRatio="513" xr2:uid="{00000000-000D-0000-FFFF-FFFF00000000}"/>
  </bookViews>
  <sheets>
    <sheet name="Início" sheetId="6" r:id="rId1"/>
    <sheet name="Dados" sheetId="1" r:id="rId2"/>
    <sheet name="Investimento ao mês" sheetId="4" r:id="rId3"/>
    <sheet name="Resultado" sheetId="2" r:id="rId4"/>
    <sheet name="Resumo" sheetId="3" r:id="rId5"/>
    <sheet name="Sobre Excel Easy" sheetId="7" r:id="rId6"/>
  </sheets>
  <definedNames>
    <definedName name="randrate">Dados!#REF!</definedName>
    <definedName name="Tx">IF(Dados!#REF!="Sim",TRUE,FALSE)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8" i="4" l="1"/>
  <c r="F11" i="3" l="1"/>
  <c r="C4" i="4" s="1"/>
  <c r="B18" i="4" l="1"/>
  <c r="D3" i="2"/>
  <c r="G3" i="2" l="1"/>
  <c r="H3" i="2" s="1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E3" i="2"/>
  <c r="F3" i="2" l="1"/>
  <c r="I3" i="2"/>
  <c r="C3" i="2"/>
  <c r="B4" i="2"/>
  <c r="D4" i="4" l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C4" i="4" s="1"/>
  <c r="CD4" i="4" s="1"/>
  <c r="CE4" i="4" s="1"/>
  <c r="CF4" i="4" s="1"/>
  <c r="CG4" i="4" s="1"/>
  <c r="CH4" i="4" s="1"/>
  <c r="CI4" i="4" s="1"/>
  <c r="CJ4" i="4" s="1"/>
  <c r="CK4" i="4" s="1"/>
  <c r="CL4" i="4" s="1"/>
  <c r="CM4" i="4" s="1"/>
  <c r="CN4" i="4" s="1"/>
  <c r="CO4" i="4" s="1"/>
  <c r="CP4" i="4" s="1"/>
  <c r="B5" i="2"/>
  <c r="D5" i="2" l="1"/>
  <c r="D4" i="2"/>
  <c r="G4" i="2" s="1"/>
  <c r="E5" i="2"/>
  <c r="E4" i="2"/>
  <c r="F4" i="2" s="1"/>
  <c r="B6" i="2"/>
  <c r="D6" i="2" s="1"/>
  <c r="C4" i="2"/>
  <c r="F5" i="2" l="1"/>
  <c r="E6" i="2"/>
  <c r="F6" i="2" s="1"/>
  <c r="B7" i="2"/>
  <c r="D7" i="2" s="1"/>
  <c r="C5" i="2"/>
  <c r="I4" i="2" l="1"/>
  <c r="H4" i="2"/>
  <c r="E7" i="2"/>
  <c r="F7" i="2" s="1"/>
  <c r="B8" i="2"/>
  <c r="D8" i="2" s="1"/>
  <c r="C6" i="2"/>
  <c r="G5" i="2" l="1"/>
  <c r="I5" i="2" s="1"/>
  <c r="G6" i="2" s="1"/>
  <c r="E8" i="2"/>
  <c r="F8" i="2" s="1"/>
  <c r="B9" i="2"/>
  <c r="D9" i="2" s="1"/>
  <c r="C7" i="2"/>
  <c r="H5" i="2" l="1"/>
  <c r="I6" i="2"/>
  <c r="G7" i="2" s="1"/>
  <c r="I7" i="2" s="1"/>
  <c r="H6" i="2"/>
  <c r="E9" i="2"/>
  <c r="F9" i="2" s="1"/>
  <c r="B10" i="2"/>
  <c r="D10" i="2" s="1"/>
  <c r="C8" i="2"/>
  <c r="H7" i="2" l="1"/>
  <c r="E10" i="2"/>
  <c r="F10" i="2" s="1"/>
  <c r="B11" i="2"/>
  <c r="D11" i="2" s="1"/>
  <c r="G8" i="2"/>
  <c r="H8" i="2" s="1"/>
  <c r="C9" i="2"/>
  <c r="E11" i="2" l="1"/>
  <c r="F11" i="2" s="1"/>
  <c r="B12" i="2"/>
  <c r="D12" i="2" s="1"/>
  <c r="I8" i="2"/>
  <c r="G9" i="2" s="1"/>
  <c r="C10" i="2"/>
  <c r="H9" i="2" l="1"/>
  <c r="E12" i="2"/>
  <c r="F12" i="2" s="1"/>
  <c r="B13" i="2"/>
  <c r="D13" i="2" s="1"/>
  <c r="I9" i="2"/>
  <c r="G10" i="2" s="1"/>
  <c r="C11" i="2"/>
  <c r="H10" i="2" l="1"/>
  <c r="E13" i="2"/>
  <c r="F13" i="2" s="1"/>
  <c r="B14" i="2"/>
  <c r="D14" i="2" s="1"/>
  <c r="I10" i="2"/>
  <c r="G11" i="2" s="1"/>
  <c r="H11" i="2" s="1"/>
  <c r="C12" i="2"/>
  <c r="E14" i="2" l="1"/>
  <c r="F14" i="2" s="1"/>
  <c r="B15" i="2"/>
  <c r="D15" i="2" s="1"/>
  <c r="I11" i="2"/>
  <c r="G12" i="2" s="1"/>
  <c r="C13" i="2"/>
  <c r="H12" i="2" l="1"/>
  <c r="E15" i="2"/>
  <c r="F15" i="2" s="1"/>
  <c r="B16" i="2"/>
  <c r="D16" i="2" s="1"/>
  <c r="I12" i="2"/>
  <c r="G13" i="2" s="1"/>
  <c r="H13" i="2" s="1"/>
  <c r="C14" i="2"/>
  <c r="E16" i="2" l="1"/>
  <c r="F16" i="2" s="1"/>
  <c r="B17" i="2"/>
  <c r="D17" i="2" s="1"/>
  <c r="I13" i="2"/>
  <c r="C15" i="2"/>
  <c r="E17" i="2" l="1"/>
  <c r="F17" i="2" s="1"/>
  <c r="B18" i="2"/>
  <c r="D18" i="2" s="1"/>
  <c r="G14" i="2"/>
  <c r="C16" i="2"/>
  <c r="H14" i="2" l="1"/>
  <c r="E18" i="2"/>
  <c r="F18" i="2" s="1"/>
  <c r="B19" i="2"/>
  <c r="D19" i="2" s="1"/>
  <c r="I14" i="2"/>
  <c r="C17" i="2"/>
  <c r="E19" i="2" l="1"/>
  <c r="F19" i="2" s="1"/>
  <c r="B20" i="2"/>
  <c r="D20" i="2" s="1"/>
  <c r="G15" i="2"/>
  <c r="C18" i="2"/>
  <c r="H15" i="2" l="1"/>
  <c r="E20" i="2"/>
  <c r="F20" i="2" s="1"/>
  <c r="B21" i="2"/>
  <c r="D21" i="2" s="1"/>
  <c r="I15" i="2"/>
  <c r="C19" i="2"/>
  <c r="E21" i="2" l="1"/>
  <c r="F21" i="2" s="1"/>
  <c r="B22" i="2"/>
  <c r="D22" i="2" s="1"/>
  <c r="G16" i="2"/>
  <c r="C20" i="2"/>
  <c r="H16" i="2" l="1"/>
  <c r="E22" i="2"/>
  <c r="F22" i="2" s="1"/>
  <c r="B23" i="2"/>
  <c r="D23" i="2" s="1"/>
  <c r="I16" i="2"/>
  <c r="G17" i="2" s="1"/>
  <c r="C21" i="2"/>
  <c r="H17" i="2" l="1"/>
  <c r="E23" i="2"/>
  <c r="F23" i="2" s="1"/>
  <c r="B24" i="2"/>
  <c r="D24" i="2" s="1"/>
  <c r="C22" i="2"/>
  <c r="E24" i="2" l="1"/>
  <c r="F24" i="2" s="1"/>
  <c r="B25" i="2"/>
  <c r="D25" i="2" s="1"/>
  <c r="I17" i="2"/>
  <c r="C23" i="2"/>
  <c r="E25" i="2" l="1"/>
  <c r="F25" i="2" s="1"/>
  <c r="B26" i="2"/>
  <c r="D26" i="2" s="1"/>
  <c r="G18" i="2"/>
  <c r="C24" i="2"/>
  <c r="H18" i="2" l="1"/>
  <c r="E26" i="2"/>
  <c r="F26" i="2" s="1"/>
  <c r="I18" i="2"/>
  <c r="B27" i="2"/>
  <c r="D27" i="2" s="1"/>
  <c r="C25" i="2"/>
  <c r="E27" i="2" l="1"/>
  <c r="F27" i="2" s="1"/>
  <c r="B28" i="2"/>
  <c r="D28" i="2" s="1"/>
  <c r="G19" i="2"/>
  <c r="C26" i="2"/>
  <c r="H19" i="2" l="1"/>
  <c r="E28" i="2"/>
  <c r="F28" i="2" s="1"/>
  <c r="I19" i="2"/>
  <c r="B29" i="2"/>
  <c r="D29" i="2" s="1"/>
  <c r="C27" i="2"/>
  <c r="E29" i="2" l="1"/>
  <c r="F29" i="2" s="1"/>
  <c r="B30" i="2"/>
  <c r="D30" i="2" s="1"/>
  <c r="G20" i="2"/>
  <c r="C28" i="2"/>
  <c r="H20" i="2" l="1"/>
  <c r="E30" i="2"/>
  <c r="F30" i="2" s="1"/>
  <c r="I20" i="2"/>
  <c r="B31" i="2"/>
  <c r="D31" i="2" s="1"/>
  <c r="C29" i="2"/>
  <c r="E31" i="2" l="1"/>
  <c r="F31" i="2" s="1"/>
  <c r="B32" i="2"/>
  <c r="D32" i="2" s="1"/>
  <c r="G21" i="2"/>
  <c r="C30" i="2"/>
  <c r="H21" i="2" l="1"/>
  <c r="E32" i="2"/>
  <c r="F32" i="2" s="1"/>
  <c r="I21" i="2"/>
  <c r="B33" i="2"/>
  <c r="D33" i="2" s="1"/>
  <c r="C31" i="2"/>
  <c r="E33" i="2" l="1"/>
  <c r="F33" i="2" s="1"/>
  <c r="B34" i="2"/>
  <c r="D34" i="2" s="1"/>
  <c r="G22" i="2"/>
  <c r="C32" i="2"/>
  <c r="H22" i="2" l="1"/>
  <c r="E34" i="2"/>
  <c r="F34" i="2" s="1"/>
  <c r="I22" i="2"/>
  <c r="B35" i="2"/>
  <c r="D35" i="2" s="1"/>
  <c r="C33" i="2"/>
  <c r="E35" i="2" l="1"/>
  <c r="F35" i="2" s="1"/>
  <c r="B36" i="2"/>
  <c r="D36" i="2" s="1"/>
  <c r="G23" i="2"/>
  <c r="C34" i="2"/>
  <c r="H23" i="2" l="1"/>
  <c r="E36" i="2"/>
  <c r="F36" i="2" s="1"/>
  <c r="I23" i="2"/>
  <c r="B37" i="2"/>
  <c r="D37" i="2" s="1"/>
  <c r="C35" i="2"/>
  <c r="E37" i="2" l="1"/>
  <c r="F37" i="2" s="1"/>
  <c r="B38" i="2"/>
  <c r="D38" i="2" s="1"/>
  <c r="G24" i="2"/>
  <c r="C36" i="2"/>
  <c r="H24" i="2" l="1"/>
  <c r="E38" i="2"/>
  <c r="F38" i="2" s="1"/>
  <c r="I24" i="2"/>
  <c r="B39" i="2"/>
  <c r="D39" i="2" s="1"/>
  <c r="C37" i="2"/>
  <c r="E39" i="2" l="1"/>
  <c r="F39" i="2" s="1"/>
  <c r="B40" i="2"/>
  <c r="D40" i="2" s="1"/>
  <c r="G25" i="2"/>
  <c r="C38" i="2"/>
  <c r="H25" i="2" l="1"/>
  <c r="E40" i="2"/>
  <c r="F40" i="2" s="1"/>
  <c r="I25" i="2"/>
  <c r="B41" i="2"/>
  <c r="D41" i="2" s="1"/>
  <c r="C39" i="2"/>
  <c r="E41" i="2" l="1"/>
  <c r="F41" i="2" s="1"/>
  <c r="B42" i="2"/>
  <c r="D42" i="2" s="1"/>
  <c r="G26" i="2"/>
  <c r="C40" i="2"/>
  <c r="H26" i="2" l="1"/>
  <c r="F42" i="2"/>
  <c r="E42" i="2"/>
  <c r="I26" i="2"/>
  <c r="B43" i="2"/>
  <c r="D43" i="2" s="1"/>
  <c r="C41" i="2"/>
  <c r="E43" i="2" l="1"/>
  <c r="F43" i="2" s="1"/>
  <c r="B44" i="2"/>
  <c r="D44" i="2" s="1"/>
  <c r="G27" i="2"/>
  <c r="C42" i="2"/>
  <c r="H27" i="2" l="1"/>
  <c r="E44" i="2"/>
  <c r="F44" i="2" s="1"/>
  <c r="I27" i="2"/>
  <c r="B45" i="2"/>
  <c r="D45" i="2" s="1"/>
  <c r="C43" i="2"/>
  <c r="E45" i="2" l="1"/>
  <c r="F45" i="2" s="1"/>
  <c r="B46" i="2"/>
  <c r="D46" i="2" s="1"/>
  <c r="G28" i="2"/>
  <c r="C44" i="2"/>
  <c r="H28" i="2" l="1"/>
  <c r="E46" i="2"/>
  <c r="F46" i="2" s="1"/>
  <c r="I28" i="2"/>
  <c r="B47" i="2"/>
  <c r="D47" i="2" s="1"/>
  <c r="C45" i="2"/>
  <c r="E47" i="2" l="1"/>
  <c r="F47" i="2" s="1"/>
  <c r="B48" i="2"/>
  <c r="D48" i="2" s="1"/>
  <c r="G29" i="2"/>
  <c r="C46" i="2"/>
  <c r="H29" i="2" l="1"/>
  <c r="E48" i="2"/>
  <c r="F48" i="2" s="1"/>
  <c r="I29" i="2"/>
  <c r="B49" i="2"/>
  <c r="D49" i="2" s="1"/>
  <c r="C47" i="2"/>
  <c r="E49" i="2" l="1"/>
  <c r="F49" i="2" s="1"/>
  <c r="B50" i="2"/>
  <c r="D50" i="2" s="1"/>
  <c r="G30" i="2"/>
  <c r="C48" i="2"/>
  <c r="H30" i="2" l="1"/>
  <c r="E50" i="2"/>
  <c r="F50" i="2" s="1"/>
  <c r="I30" i="2"/>
  <c r="B51" i="2"/>
  <c r="D51" i="2" s="1"/>
  <c r="C49" i="2"/>
  <c r="E51" i="2" l="1"/>
  <c r="F51" i="2" s="1"/>
  <c r="B52" i="2"/>
  <c r="D52" i="2" s="1"/>
  <c r="G31" i="2"/>
  <c r="C50" i="2"/>
  <c r="H31" i="2" l="1"/>
  <c r="E52" i="2"/>
  <c r="F52" i="2" s="1"/>
  <c r="I31" i="2"/>
  <c r="B53" i="2"/>
  <c r="D53" i="2" s="1"/>
  <c r="C51" i="2"/>
  <c r="E53" i="2" l="1"/>
  <c r="F53" i="2" s="1"/>
  <c r="B54" i="2"/>
  <c r="D54" i="2" s="1"/>
  <c r="G32" i="2"/>
  <c r="C52" i="2"/>
  <c r="H32" i="2" l="1"/>
  <c r="E54" i="2"/>
  <c r="F54" i="2" s="1"/>
  <c r="I32" i="2"/>
  <c r="B55" i="2"/>
  <c r="D55" i="2" s="1"/>
  <c r="C53" i="2"/>
  <c r="G33" i="2" l="1"/>
  <c r="E55" i="2"/>
  <c r="F55" i="2" s="1"/>
  <c r="B56" i="2"/>
  <c r="D56" i="2" s="1"/>
  <c r="C54" i="2"/>
  <c r="I33" i="2" l="1"/>
  <c r="G34" i="2" s="1"/>
  <c r="H34" i="2" s="1"/>
  <c r="H33" i="2"/>
  <c r="E56" i="2"/>
  <c r="F56" i="2" s="1"/>
  <c r="B57" i="2"/>
  <c r="D57" i="2" s="1"/>
  <c r="C55" i="2"/>
  <c r="I34" i="2" l="1"/>
  <c r="E57" i="2"/>
  <c r="F57" i="2" s="1"/>
  <c r="B58" i="2"/>
  <c r="D58" i="2" s="1"/>
  <c r="C56" i="2"/>
  <c r="G35" i="2" l="1"/>
  <c r="E58" i="2"/>
  <c r="F58" i="2" s="1"/>
  <c r="B59" i="2"/>
  <c r="D59" i="2" s="1"/>
  <c r="C57" i="2"/>
  <c r="H35" i="2" l="1"/>
  <c r="I35" i="2"/>
  <c r="E59" i="2"/>
  <c r="F59" i="2" s="1"/>
  <c r="B60" i="2"/>
  <c r="D60" i="2" s="1"/>
  <c r="C58" i="2"/>
  <c r="G36" i="2" l="1"/>
  <c r="E60" i="2"/>
  <c r="F60" i="2" s="1"/>
  <c r="B61" i="2"/>
  <c r="D61" i="2" s="1"/>
  <c r="C59" i="2"/>
  <c r="H36" i="2" l="1"/>
  <c r="I36" i="2"/>
  <c r="E61" i="2"/>
  <c r="F61" i="2" s="1"/>
  <c r="B62" i="2"/>
  <c r="D62" i="2" s="1"/>
  <c r="C60" i="2"/>
  <c r="G37" i="2" l="1"/>
  <c r="E62" i="2"/>
  <c r="F62" i="2" s="1"/>
  <c r="F14" i="3" s="1"/>
  <c r="B63" i="2"/>
  <c r="D63" i="2" s="1"/>
  <c r="C61" i="2"/>
  <c r="H37" i="2" l="1"/>
  <c r="I37" i="2"/>
  <c r="E63" i="2"/>
  <c r="F63" i="2" s="1"/>
  <c r="B64" i="2"/>
  <c r="D64" i="2" s="1"/>
  <c r="C62" i="2"/>
  <c r="G38" i="2" l="1"/>
  <c r="E64" i="2"/>
  <c r="F64" i="2" s="1"/>
  <c r="B65" i="2"/>
  <c r="D65" i="2" s="1"/>
  <c r="C63" i="2"/>
  <c r="I38" i="2" l="1"/>
  <c r="H38" i="2"/>
  <c r="G39" i="2"/>
  <c r="H39" i="2" s="1"/>
  <c r="E65" i="2"/>
  <c r="F65" i="2" s="1"/>
  <c r="B66" i="2"/>
  <c r="D66" i="2" s="1"/>
  <c r="C64" i="2"/>
  <c r="I39" i="2" l="1"/>
  <c r="E66" i="2"/>
  <c r="F66" i="2" s="1"/>
  <c r="B67" i="2"/>
  <c r="D67" i="2" s="1"/>
  <c r="C65" i="2"/>
  <c r="G40" i="2" l="1"/>
  <c r="E67" i="2"/>
  <c r="F67" i="2" s="1"/>
  <c r="B68" i="2"/>
  <c r="D68" i="2" s="1"/>
  <c r="C66" i="2"/>
  <c r="H40" i="2" l="1"/>
  <c r="H68" i="2"/>
  <c r="F68" i="2"/>
  <c r="I40" i="2"/>
  <c r="E68" i="2"/>
  <c r="I68" i="2"/>
  <c r="B69" i="2"/>
  <c r="D69" i="2" s="1"/>
  <c r="C67" i="2"/>
  <c r="F69" i="2" l="1"/>
  <c r="H69" i="2"/>
  <c r="G41" i="2"/>
  <c r="E69" i="2"/>
  <c r="I69" i="2"/>
  <c r="B70" i="2"/>
  <c r="D70" i="2" s="1"/>
  <c r="G68" i="2"/>
  <c r="C68" i="2"/>
  <c r="H41" i="2" l="1"/>
  <c r="H70" i="2"/>
  <c r="F70" i="2"/>
  <c r="I41" i="2"/>
  <c r="E70" i="2"/>
  <c r="I70" i="2"/>
  <c r="B71" i="2"/>
  <c r="D71" i="2" s="1"/>
  <c r="G69" i="2"/>
  <c r="C69" i="2"/>
  <c r="H71" i="2" l="1"/>
  <c r="F71" i="2"/>
  <c r="G42" i="2"/>
  <c r="E71" i="2"/>
  <c r="I71" i="2"/>
  <c r="B72" i="2"/>
  <c r="D72" i="2" s="1"/>
  <c r="G70" i="2"/>
  <c r="C70" i="2"/>
  <c r="H42" i="2" l="1"/>
  <c r="H72" i="2"/>
  <c r="F72" i="2"/>
  <c r="I42" i="2"/>
  <c r="E72" i="2"/>
  <c r="I72" i="2"/>
  <c r="B73" i="2"/>
  <c r="D73" i="2" s="1"/>
  <c r="G71" i="2"/>
  <c r="C71" i="2"/>
  <c r="F73" i="2" l="1"/>
  <c r="H73" i="2"/>
  <c r="G43" i="2"/>
  <c r="E73" i="2"/>
  <c r="I73" i="2"/>
  <c r="B74" i="2"/>
  <c r="D74" i="2" s="1"/>
  <c r="G72" i="2"/>
  <c r="C72" i="2"/>
  <c r="H43" i="2" l="1"/>
  <c r="H74" i="2"/>
  <c r="F74" i="2"/>
  <c r="I43" i="2"/>
  <c r="E74" i="2"/>
  <c r="I74" i="2"/>
  <c r="B75" i="2"/>
  <c r="D75" i="2" s="1"/>
  <c r="G73" i="2"/>
  <c r="C73" i="2"/>
  <c r="H75" i="2" l="1"/>
  <c r="F75" i="2"/>
  <c r="G44" i="2"/>
  <c r="E75" i="2"/>
  <c r="I75" i="2"/>
  <c r="B76" i="2"/>
  <c r="D76" i="2" s="1"/>
  <c r="G74" i="2"/>
  <c r="C74" i="2"/>
  <c r="H44" i="2" l="1"/>
  <c r="H76" i="2"/>
  <c r="F76" i="2"/>
  <c r="I44" i="2"/>
  <c r="E76" i="2"/>
  <c r="I76" i="2"/>
  <c r="B77" i="2"/>
  <c r="D77" i="2" s="1"/>
  <c r="G75" i="2"/>
  <c r="C75" i="2"/>
  <c r="F77" i="2" l="1"/>
  <c r="H77" i="2"/>
  <c r="G45" i="2"/>
  <c r="H45" i="2" s="1"/>
  <c r="E77" i="2"/>
  <c r="I77" i="2"/>
  <c r="B78" i="2"/>
  <c r="D78" i="2" s="1"/>
  <c r="G76" i="2"/>
  <c r="C76" i="2"/>
  <c r="H78" i="2" l="1"/>
  <c r="F78" i="2"/>
  <c r="I45" i="2"/>
  <c r="E78" i="2"/>
  <c r="I78" i="2"/>
  <c r="B79" i="2"/>
  <c r="D79" i="2" s="1"/>
  <c r="G77" i="2"/>
  <c r="C77" i="2"/>
  <c r="H79" i="2" l="1"/>
  <c r="F79" i="2"/>
  <c r="G46" i="2"/>
  <c r="H46" i="2" s="1"/>
  <c r="E79" i="2"/>
  <c r="I79" i="2"/>
  <c r="B80" i="2"/>
  <c r="D80" i="2" s="1"/>
  <c r="G78" i="2"/>
  <c r="C78" i="2"/>
  <c r="H80" i="2" l="1"/>
  <c r="F80" i="2"/>
  <c r="I46" i="2"/>
  <c r="E80" i="2"/>
  <c r="I80" i="2"/>
  <c r="B81" i="2"/>
  <c r="D81" i="2" s="1"/>
  <c r="G79" i="2"/>
  <c r="C79" i="2"/>
  <c r="F81" i="2" l="1"/>
  <c r="H81" i="2"/>
  <c r="G47" i="2"/>
  <c r="H47" i="2" s="1"/>
  <c r="E81" i="2"/>
  <c r="I81" i="2"/>
  <c r="B82" i="2"/>
  <c r="D82" i="2" s="1"/>
  <c r="G80" i="2"/>
  <c r="C80" i="2"/>
  <c r="H82" i="2" l="1"/>
  <c r="F82" i="2"/>
  <c r="I47" i="2"/>
  <c r="E82" i="2"/>
  <c r="I82" i="2"/>
  <c r="B83" i="2"/>
  <c r="D83" i="2" s="1"/>
  <c r="G81" i="2"/>
  <c r="C81" i="2"/>
  <c r="H83" i="2" l="1"/>
  <c r="F83" i="2"/>
  <c r="G48" i="2"/>
  <c r="H48" i="2" s="1"/>
  <c r="E83" i="2"/>
  <c r="I83" i="2"/>
  <c r="G82" i="2"/>
  <c r="C82" i="2"/>
  <c r="I48" i="2" l="1"/>
  <c r="G83" i="2"/>
  <c r="C83" i="2"/>
  <c r="G49" i="2" l="1"/>
  <c r="H49" i="2" s="1"/>
  <c r="I49" i="2" l="1"/>
  <c r="G50" i="2" l="1"/>
  <c r="H50" i="2" s="1"/>
  <c r="I50" i="2" l="1"/>
  <c r="G51" i="2" l="1"/>
  <c r="H51" i="2" s="1"/>
  <c r="I51" i="2" l="1"/>
  <c r="G52" i="2" l="1"/>
  <c r="H52" i="2" s="1"/>
  <c r="I52" i="2" l="1"/>
  <c r="G53" i="2" l="1"/>
  <c r="H53" i="2" s="1"/>
  <c r="I53" i="2" l="1"/>
  <c r="G54" i="2" l="1"/>
  <c r="H54" i="2" s="1"/>
  <c r="I54" i="2" l="1"/>
  <c r="G55" i="2" l="1"/>
  <c r="H55" i="2" s="1"/>
  <c r="I55" i="2" l="1"/>
  <c r="G56" i="2" l="1"/>
  <c r="H56" i="2" s="1"/>
  <c r="I56" i="2" l="1"/>
  <c r="G57" i="2" l="1"/>
  <c r="H57" i="2" s="1"/>
  <c r="I57" i="2" l="1"/>
  <c r="G58" i="2" l="1"/>
  <c r="H58" i="2" s="1"/>
  <c r="I58" i="2" l="1"/>
  <c r="G59" i="2" l="1"/>
  <c r="H59" i="2" s="1"/>
  <c r="I59" i="2" l="1"/>
  <c r="G60" i="2" l="1"/>
  <c r="H60" i="2" s="1"/>
  <c r="I60" i="2" l="1"/>
  <c r="G61" i="2" l="1"/>
  <c r="H61" i="2" s="1"/>
  <c r="I61" i="2" l="1"/>
  <c r="G62" i="2" s="1"/>
  <c r="H62" i="2" s="1"/>
  <c r="F15" i="3" s="1"/>
  <c r="I62" i="2" l="1"/>
  <c r="F13" i="3" s="1"/>
  <c r="G63" i="2" l="1"/>
  <c r="H63" i="2" s="1"/>
  <c r="I63" i="2" l="1"/>
  <c r="G64" i="2" l="1"/>
  <c r="H64" i="2" s="1"/>
  <c r="I64" i="2" l="1"/>
  <c r="G65" i="2" l="1"/>
  <c r="H65" i="2" s="1"/>
  <c r="I65" i="2" l="1"/>
  <c r="G66" i="2" l="1"/>
  <c r="H66" i="2" s="1"/>
  <c r="I66" i="2" l="1"/>
  <c r="G67" i="2" l="1"/>
  <c r="H67" i="2" l="1"/>
  <c r="I6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B5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Insira o valor que será investido em cada mês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Insira a taxa de juros esperada durante o ano</t>
        </r>
      </text>
    </comment>
  </commentList>
</comments>
</file>

<file path=xl/sharedStrings.xml><?xml version="1.0" encoding="utf-8"?>
<sst xmlns="http://schemas.openxmlformats.org/spreadsheetml/2006/main" count="129" uniqueCount="35">
  <si>
    <t>Idade na aposentadoria</t>
  </si>
  <si>
    <t>Idade Atual</t>
  </si>
  <si>
    <t>Insira seus dados</t>
  </si>
  <si>
    <t>Ano</t>
  </si>
  <si>
    <t>Idade</t>
  </si>
  <si>
    <t>Taxa</t>
  </si>
  <si>
    <t>Juros acumulados</t>
  </si>
  <si>
    <t>Saldo</t>
  </si>
  <si>
    <t>Quantidade de anos até a aposentadoria</t>
  </si>
  <si>
    <t>Valor Futuro Esperado</t>
  </si>
  <si>
    <t>Total Investido</t>
  </si>
  <si>
    <t>Total Acumulado ao ano</t>
  </si>
  <si>
    <t>Juros ao ano</t>
  </si>
  <si>
    <t>Juros Totais</t>
  </si>
  <si>
    <t>Planilha Planejamento de Aposentadoria</t>
  </si>
  <si>
    <t>Resumo do Investimento</t>
  </si>
  <si>
    <t>Estimativa do valor futuro</t>
  </si>
  <si>
    <t>Valor investido ao 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</si>
  <si>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</si>
  <si>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</si>
  <si>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</si>
  <si>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</si>
  <si>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</si>
  <si>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</si>
  <si>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</si>
  <si>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</si>
  <si>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</si>
  <si>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</si>
  <si>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</si>
  <si>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</si>
  <si>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Valor total ao ano</t>
  </si>
  <si>
    <t>Investimento Mensal</t>
  </si>
  <si>
    <t>O Excel Easy nasceu em 2014 com o objetivo de unificar todo o material relacionado ao software Excel de modo a tornar-se um site de apoio para aqueles que desejam aprender e revisar quaisquer assuntos relacionados a este programa. Saiba mais sobre nós:</t>
  </si>
  <si>
    <t>Taxa de juros</t>
  </si>
  <si>
    <t>Planilha de Planejamento de Aposentadoria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</si>
</sst>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ABC9C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rgb="FF34495E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1" applyNumberFormat="1" applyFont="1"/>
    <xf numFmtId="0" fontId="0" fillId="3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6" borderId="0" xfId="0" applyFill="1"/>
    <xf numFmtId="9" fontId="0" fillId="0" borderId="0" xfId="1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4" borderId="1" xfId="0" applyFont="1" applyFill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9" fontId="8" fillId="0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 applyProtection="1">
      <alignment horizontal="center"/>
    </xf>
    <xf numFmtId="164" fontId="0" fillId="0" borderId="1" xfId="0" applyNumberForma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5" fillId="4" borderId="0" xfId="0" applyFont="1" applyFill="1" applyAlignment="1">
      <alignment vertical="center"/>
    </xf>
    <xf numFmtId="0" fontId="5" fillId="4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 wrapText="1"/>
    </xf>
    <xf numFmtId="9" fontId="0" fillId="4" borderId="0" xfId="1" applyFont="1" applyFill="1" applyAlignment="1" applyProtection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34495E"/>
      <color rgb="FFB5F5E9"/>
      <color rgb="FF1ABC9C"/>
      <color rgb="FFECF0F1"/>
      <color rgb="FFB3C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/>
              <a:t>Total</a:t>
            </a:r>
            <a:r>
              <a:rPr lang="pt-BR" baseline="0"/>
              <a:t> acumulado para aposentadoria</a:t>
            </a:r>
            <a:endParaRPr lang="pt-BR"/>
          </a:p>
        </c:rich>
      </c:tx>
      <c:layout>
        <c:manualLayout>
          <c:xMode val="edge"/>
          <c:yMode val="edge"/>
          <c:x val="0.27835667202758441"/>
          <c:y val="2.3391812865497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1690170678601836"/>
          <c:y val="7.9208112256614172E-2"/>
          <c:w val="0.74647989997785535"/>
          <c:h val="0.74752655942179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Resultado!$I$2</c:f>
              <c:strCache>
                <c:ptCount val="1"/>
                <c:pt idx="0">
                  <c:v>Saldo</c:v>
                </c:pt>
              </c:strCache>
            </c:strRef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Pt>
            <c:idx val="24"/>
            <c:marker>
              <c:symbol val="circle"/>
              <c:size val="6"/>
              <c:spPr>
                <a:solidFill>
                  <a:schemeClr val="lt1"/>
                </a:solidFill>
                <a:ln w="38100">
                  <a:solidFill>
                    <a:schemeClr val="accent1">
                      <a:alpha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869-4E53-A1C2-FCD32CBB2EC9}"/>
              </c:ext>
            </c:extLst>
          </c:dPt>
          <c:dPt>
            <c:idx val="25"/>
            <c:marker>
              <c:symbol val="circle"/>
              <c:size val="6"/>
              <c:spPr>
                <a:solidFill>
                  <a:schemeClr val="lt1"/>
                </a:solidFill>
                <a:ln w="38100">
                  <a:solidFill>
                    <a:schemeClr val="accent1">
                      <a:alpha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869-4E53-A1C2-FCD32CBB2EC9}"/>
              </c:ext>
            </c:extLst>
          </c:dPt>
          <c:dPt>
            <c:idx val="26"/>
            <c:marker>
              <c:symbol val="circle"/>
              <c:size val="6"/>
              <c:spPr>
                <a:solidFill>
                  <a:schemeClr val="lt1"/>
                </a:solidFill>
                <a:ln w="38100">
                  <a:solidFill>
                    <a:schemeClr val="accent1">
                      <a:alpha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869-4E53-A1C2-FCD32CBB2EC9}"/>
              </c:ext>
            </c:extLst>
          </c:dPt>
          <c:dPt>
            <c:idx val="27"/>
            <c:marker>
              <c:symbol val="circle"/>
              <c:size val="6"/>
              <c:spPr>
                <a:solidFill>
                  <a:schemeClr val="lt1"/>
                </a:solidFill>
                <a:ln w="38100">
                  <a:solidFill>
                    <a:schemeClr val="accent1">
                      <a:alpha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869-4E53-A1C2-FCD32CBB2EC9}"/>
              </c:ext>
            </c:extLst>
          </c:dPt>
          <c:dPt>
            <c:idx val="28"/>
            <c:marker>
              <c:symbol val="circle"/>
              <c:size val="6"/>
              <c:spPr>
                <a:solidFill>
                  <a:schemeClr val="lt1"/>
                </a:solidFill>
                <a:ln w="38100">
                  <a:solidFill>
                    <a:schemeClr val="accent1">
                      <a:alpha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869-4E53-A1C2-FCD32CBB2EC9}"/>
              </c:ext>
            </c:extLst>
          </c:dPt>
          <c:dPt>
            <c:idx val="29"/>
            <c:marker>
              <c:symbol val="circle"/>
              <c:size val="6"/>
              <c:spPr>
                <a:solidFill>
                  <a:schemeClr val="lt1"/>
                </a:solidFill>
                <a:ln w="38100">
                  <a:solidFill>
                    <a:schemeClr val="accent1">
                      <a:alpha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869-4E53-A1C2-FCD32CBB2EC9}"/>
              </c:ext>
            </c:extLst>
          </c:dPt>
          <c:xVal>
            <c:strRef>
              <c:f>Resultado!$C$3:$C$83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Resultado!$I$3:$I$83</c:f>
              <c:numCache>
                <c:formatCode>"R$"\ #,##0.00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3-44FA-9F8F-14C23A8094B2}"/>
            </c:ext>
          </c:extLst>
        </c:ser>
        <c:ser>
          <c:idx val="1"/>
          <c:order val="1"/>
          <c:tx>
            <c:strRef>
              <c:f>Resultado!$F$2</c:f>
              <c:strCache>
                <c:ptCount val="1"/>
                <c:pt idx="0">
                  <c:v>Total Acumulado ao ano</c:v>
                </c:pt>
              </c:strCache>
            </c:strRef>
          </c:tx>
          <c:spPr>
            <a:ln w="19050" cap="rnd">
              <a:solidFill>
                <a:schemeClr val="accent2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alpha val="60000"/>
                  </a:schemeClr>
                </a:solidFill>
              </a:ln>
              <a:effectLst/>
            </c:spPr>
          </c:marker>
          <c:xVal>
            <c:strRef>
              <c:f>Resultado!$C$3:$C$83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Resultado!$F$3:$F$83</c:f>
              <c:numCache>
                <c:formatCode>"R$"\ #,##0.00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73-44FA-9F8F-14C23A809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246640"/>
        <c:axId val="216247200"/>
      </c:scatterChart>
      <c:valAx>
        <c:axId val="21624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6247200"/>
        <c:crosses val="autoZero"/>
        <c:crossBetween val="midCat"/>
      </c:valAx>
      <c:valAx>
        <c:axId val="216247200"/>
        <c:scaling>
          <c:orientation val="minMax"/>
        </c:scaling>
        <c:delete val="0"/>
        <c:axPos val="l"/>
        <c:numFmt formatCode="&quot;R$&quot;\ 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6246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esumo!A1"/><Relationship Id="rId2" Type="http://schemas.openxmlformats.org/officeDocument/2006/relationships/hyperlink" Target="#Resultado!A1"/><Relationship Id="rId1" Type="http://schemas.openxmlformats.org/officeDocument/2006/relationships/hyperlink" Target="#Dados!A1"/><Relationship Id="rId5" Type="http://schemas.openxmlformats.org/officeDocument/2006/relationships/hyperlink" Target="#'Investimento ao m&#234;s'!A1"/><Relationship Id="rId4" Type="http://schemas.openxmlformats.org/officeDocument/2006/relationships/hyperlink" Target="#'Sobre Excel Easy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hyperlink" Target="#'Investimento ao m&#234;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://www.exceleasy.com.br/" TargetMode="External"/><Relationship Id="rId3" Type="http://schemas.openxmlformats.org/officeDocument/2006/relationships/hyperlink" Target="https://www.facebook.com/exceleasy.com.br" TargetMode="External"/><Relationship Id="rId7" Type="http://schemas.openxmlformats.org/officeDocument/2006/relationships/hyperlink" Target="https://plus.google.com/u/0/b/116439456820776695184/116439456820776695184/about" TargetMode="External"/><Relationship Id="rId12" Type="http://schemas.openxmlformats.org/officeDocument/2006/relationships/image" Target="../media/image6.png"/><Relationship Id="rId17" Type="http://schemas.openxmlformats.org/officeDocument/2006/relationships/hyperlink" Target="#In&#237;cio!A1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1" Type="http://schemas.openxmlformats.org/officeDocument/2006/relationships/hyperlink" Target="https://twitter.com/excel_easy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loja.exceleasy.com.br/" TargetMode="External"/><Relationship Id="rId5" Type="http://schemas.openxmlformats.org/officeDocument/2006/relationships/hyperlink" Target="https://www.youtube.com/user/exceleasy1" TargetMode="External"/><Relationship Id="rId15" Type="http://schemas.openxmlformats.org/officeDocument/2006/relationships/hyperlink" Target="http://www.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://exceleasy.com.br/contato/" TargetMode="Externa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7</xdr:row>
      <xdr:rowOff>161926</xdr:rowOff>
    </xdr:from>
    <xdr:to>
      <xdr:col>7</xdr:col>
      <xdr:colOff>304800</xdr:colOff>
      <xdr:row>10</xdr:row>
      <xdr:rowOff>142876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7950" y="1495426"/>
          <a:ext cx="1924050" cy="552450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Inserir</a:t>
          </a:r>
          <a:r>
            <a:rPr lang="pt-BR" sz="1400" b="1" baseline="0"/>
            <a:t> Dados</a:t>
          </a:r>
          <a:endParaRPr lang="pt-BR" sz="1400" b="1"/>
        </a:p>
      </xdr:txBody>
    </xdr:sp>
    <xdr:clientData/>
  </xdr:twoCellAnchor>
  <xdr:twoCellAnchor>
    <xdr:from>
      <xdr:col>4</xdr:col>
      <xdr:colOff>209550</xdr:colOff>
      <xdr:row>11</xdr:row>
      <xdr:rowOff>180976</xdr:rowOff>
    </xdr:from>
    <xdr:to>
      <xdr:col>7</xdr:col>
      <xdr:colOff>304800</xdr:colOff>
      <xdr:row>14</xdr:row>
      <xdr:rowOff>161926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47950" y="2276476"/>
          <a:ext cx="1924050" cy="552450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Visualizar</a:t>
          </a:r>
          <a:r>
            <a:rPr lang="pt-BR" sz="1400" b="1" baseline="0"/>
            <a:t> </a:t>
          </a:r>
          <a:r>
            <a:rPr lang="pt-BR" sz="1400" b="1"/>
            <a:t>Resultado</a:t>
          </a:r>
        </a:p>
      </xdr:txBody>
    </xdr:sp>
    <xdr:clientData/>
  </xdr:twoCellAnchor>
  <xdr:twoCellAnchor>
    <xdr:from>
      <xdr:col>10</xdr:col>
      <xdr:colOff>323850</xdr:colOff>
      <xdr:row>7</xdr:row>
      <xdr:rowOff>171451</xdr:rowOff>
    </xdr:from>
    <xdr:to>
      <xdr:col>13</xdr:col>
      <xdr:colOff>419100</xdr:colOff>
      <xdr:row>10</xdr:row>
      <xdr:rowOff>152401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19850" y="1504951"/>
          <a:ext cx="1924050" cy="552450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Resumo dos Resultados</a:t>
          </a:r>
        </a:p>
      </xdr:txBody>
    </xdr:sp>
    <xdr:clientData/>
  </xdr:twoCellAnchor>
  <xdr:twoCellAnchor>
    <xdr:from>
      <xdr:col>10</xdr:col>
      <xdr:colOff>323850</xdr:colOff>
      <xdr:row>12</xdr:row>
      <xdr:rowOff>1</xdr:rowOff>
    </xdr:from>
    <xdr:to>
      <xdr:col>13</xdr:col>
      <xdr:colOff>419100</xdr:colOff>
      <xdr:row>14</xdr:row>
      <xdr:rowOff>171451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19850" y="2286001"/>
          <a:ext cx="1924050" cy="552450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Sobre</a:t>
          </a:r>
          <a:r>
            <a:rPr lang="pt-BR" sz="1400" b="1" baseline="0"/>
            <a:t> nós</a:t>
          </a:r>
          <a:endParaRPr lang="pt-BR" sz="1400" b="1"/>
        </a:p>
      </xdr:txBody>
    </xdr:sp>
    <xdr:clientData/>
  </xdr:twoCellAnchor>
  <xdr:twoCellAnchor>
    <xdr:from>
      <xdr:col>7</xdr:col>
      <xdr:colOff>428625</xdr:colOff>
      <xdr:row>7</xdr:row>
      <xdr:rowOff>171451</xdr:rowOff>
    </xdr:from>
    <xdr:to>
      <xdr:col>10</xdr:col>
      <xdr:colOff>180975</xdr:colOff>
      <xdr:row>14</xdr:row>
      <xdr:rowOff>171451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695825" y="1504951"/>
          <a:ext cx="1581150" cy="1333500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Investimento</a:t>
          </a:r>
          <a:r>
            <a:rPr lang="pt-BR" sz="1400" b="1" baseline="0"/>
            <a:t> Mensal</a:t>
          </a:r>
          <a:endParaRPr lang="pt-B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3</xdr:row>
      <xdr:rowOff>371475</xdr:rowOff>
    </xdr:from>
    <xdr:to>
      <xdr:col>15</xdr:col>
      <xdr:colOff>438150</xdr:colOff>
      <xdr:row>7</xdr:row>
      <xdr:rowOff>333375</xdr:rowOff>
    </xdr:to>
    <xdr:sp macro="" textlink="">
      <xdr:nvSpPr>
        <xdr:cNvPr id="2" name="Texto explicativo retangular com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86725" y="1066800"/>
          <a:ext cx="3857625" cy="1209675"/>
        </a:xfrm>
        <a:prstGeom prst="wedgeRoundRectCallout">
          <a:avLst>
            <a:gd name="adj1" fmla="val -66689"/>
            <a:gd name="adj2" fmla="val 37276"/>
            <a:gd name="adj3" fmla="val 16667"/>
          </a:avLst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/>
            <a:t>Instruções para o Preenchimento:</a:t>
          </a:r>
        </a:p>
        <a:p>
          <a:pPr algn="l"/>
          <a:endParaRPr lang="pt-BR" sz="1100"/>
        </a:p>
        <a:p>
          <a:pPr algn="l"/>
          <a:r>
            <a:rPr lang="pt-BR" sz="1100"/>
            <a:t>-</a:t>
          </a:r>
          <a:r>
            <a:rPr lang="pt-BR" sz="1100" baseline="0"/>
            <a:t> Insira sua idade atual e a idade que gostaria de se aposentar;</a:t>
          </a:r>
        </a:p>
        <a:p>
          <a:pPr algn="l"/>
          <a:r>
            <a:rPr lang="pt-BR" sz="1100" baseline="0"/>
            <a:t>- Clique no botão "Inserir valor a ser investido ao mês" para colocar os valores que você irá investir ao mês</a:t>
          </a:r>
        </a:p>
        <a:p>
          <a:pPr algn="l"/>
          <a:endParaRPr lang="pt-BR" sz="1100" baseline="0"/>
        </a:p>
        <a:p>
          <a:pPr algn="l"/>
          <a:endParaRPr lang="pt-BR" sz="1100"/>
        </a:p>
      </xdr:txBody>
    </xdr:sp>
    <xdr:clientData/>
  </xdr:twoCellAnchor>
  <xdr:twoCellAnchor>
    <xdr:from>
      <xdr:col>4</xdr:col>
      <xdr:colOff>742950</xdr:colOff>
      <xdr:row>9</xdr:row>
      <xdr:rowOff>114299</xdr:rowOff>
    </xdr:from>
    <xdr:to>
      <xdr:col>6</xdr:col>
      <xdr:colOff>581025</xdr:colOff>
      <xdr:row>10</xdr:row>
      <xdr:rowOff>333374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362450" y="3162299"/>
          <a:ext cx="1762125" cy="504825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Inserir valor a ser investido ao mês</a:t>
          </a:r>
        </a:p>
      </xdr:txBody>
    </xdr:sp>
    <xdr:clientData/>
  </xdr:twoCellAnchor>
  <xdr:twoCellAnchor>
    <xdr:from>
      <xdr:col>0</xdr:col>
      <xdr:colOff>276225</xdr:colOff>
      <xdr:row>0</xdr:row>
      <xdr:rowOff>161925</xdr:rowOff>
    </xdr:from>
    <xdr:to>
      <xdr:col>2</xdr:col>
      <xdr:colOff>219075</xdr:colOff>
      <xdr:row>2</xdr:row>
      <xdr:rowOff>28575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6225" y="161925"/>
          <a:ext cx="1162050" cy="371475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0</xdr:col>
      <xdr:colOff>1114425</xdr:colOff>
      <xdr:row>1</xdr:row>
      <xdr:rowOff>114301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0" y="47626"/>
          <a:ext cx="1057275" cy="266700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</xdr:row>
      <xdr:rowOff>285750</xdr:rowOff>
    </xdr:from>
    <xdr:to>
      <xdr:col>16</xdr:col>
      <xdr:colOff>381000</xdr:colOff>
      <xdr:row>7</xdr:row>
      <xdr:rowOff>9525</xdr:rowOff>
    </xdr:to>
    <xdr:sp macro="" textlink="">
      <xdr:nvSpPr>
        <xdr:cNvPr id="2" name="Texto explicativo retangular com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677400" y="847725"/>
          <a:ext cx="3448050" cy="1400175"/>
        </a:xfrm>
        <a:prstGeom prst="wedgeRoundRectCallout">
          <a:avLst>
            <a:gd name="adj1" fmla="val -67518"/>
            <a:gd name="adj2" fmla="val 18774"/>
            <a:gd name="adj3" fmla="val 16667"/>
          </a:avLst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-Aqui</a:t>
          </a:r>
          <a:r>
            <a:rPr lang="pt-BR" sz="1100" baseline="0"/>
            <a:t> você poderá ter a visão geral dos seus investimentos para aposentadoria. </a:t>
          </a:r>
        </a:p>
        <a:p>
          <a:pPr algn="l"/>
          <a:endParaRPr lang="pt-BR" sz="1100" baseline="0"/>
        </a:p>
        <a:p>
          <a:pPr algn="l"/>
          <a:r>
            <a:rPr lang="pt-BR" sz="1100" baseline="0"/>
            <a:t>Obs. Tudo é preenchido automaticamente de acordo com o que foi preenchido na aba "Dodos" e "Investimento ao mês".</a:t>
          </a:r>
          <a:endParaRPr lang="pt-BR" sz="1100"/>
        </a:p>
      </xdr:txBody>
    </xdr:sp>
    <xdr:clientData/>
  </xdr:twoCellAnchor>
  <xdr:twoCellAnchor>
    <xdr:from>
      <xdr:col>1</xdr:col>
      <xdr:colOff>219075</xdr:colOff>
      <xdr:row>0</xdr:row>
      <xdr:rowOff>104775</xdr:rowOff>
    </xdr:from>
    <xdr:to>
      <xdr:col>3</xdr:col>
      <xdr:colOff>142875</xdr:colOff>
      <xdr:row>0</xdr:row>
      <xdr:rowOff>476250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04825" y="104775"/>
          <a:ext cx="1143000" cy="371475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4</xdr:row>
      <xdr:rowOff>9525</xdr:rowOff>
    </xdr:from>
    <xdr:to>
      <xdr:col>19</xdr:col>
      <xdr:colOff>57150</xdr:colOff>
      <xdr:row>20</xdr:row>
      <xdr:rowOff>38100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0</xdr:row>
      <xdr:rowOff>66675</xdr:rowOff>
    </xdr:from>
    <xdr:to>
      <xdr:col>2</xdr:col>
      <xdr:colOff>419100</xdr:colOff>
      <xdr:row>2</xdr:row>
      <xdr:rowOff>57150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00025" y="66675"/>
          <a:ext cx="1162050" cy="371475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Início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335775</xdr:colOff>
      <xdr:row>8</xdr:row>
      <xdr:rowOff>21450</xdr:rowOff>
    </xdr:from>
    <xdr:to>
      <xdr:col>8</xdr:col>
      <xdr:colOff>86175</xdr:colOff>
      <xdr:row>10</xdr:row>
      <xdr:rowOff>450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975" y="1545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8</xdr:row>
      <xdr:rowOff>19050</xdr:rowOff>
    </xdr:from>
    <xdr:to>
      <xdr:col>7</xdr:col>
      <xdr:colOff>283800</xdr:colOff>
      <xdr:row>9</xdr:row>
      <xdr:rowOff>188550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5430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550050</xdr:colOff>
      <xdr:row>8</xdr:row>
      <xdr:rowOff>16650</xdr:rowOff>
    </xdr:from>
    <xdr:to>
      <xdr:col>9</xdr:col>
      <xdr:colOff>300450</xdr:colOff>
      <xdr:row>9</xdr:row>
      <xdr:rowOff>186150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850" y="15406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128550</xdr:colOff>
      <xdr:row>8</xdr:row>
      <xdr:rowOff>23775</xdr:rowOff>
    </xdr:from>
    <xdr:to>
      <xdr:col>8</xdr:col>
      <xdr:colOff>488550</xdr:colOff>
      <xdr:row>10</xdr:row>
      <xdr:rowOff>2775</xdr:rowOff>
    </xdr:to>
    <xdr:pic>
      <xdr:nvPicPr>
        <xdr:cNvPr id="5" name="Imagem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350" y="15477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11</xdr:row>
      <xdr:rowOff>133350</xdr:rowOff>
    </xdr:from>
    <xdr:to>
      <xdr:col>6</xdr:col>
      <xdr:colOff>390525</xdr:colOff>
      <xdr:row>17</xdr:row>
      <xdr:rowOff>142875</xdr:rowOff>
    </xdr:to>
    <xdr:pic>
      <xdr:nvPicPr>
        <xdr:cNvPr id="6" name="Imagem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11</xdr:row>
      <xdr:rowOff>133350</xdr:rowOff>
    </xdr:from>
    <xdr:to>
      <xdr:col>8</xdr:col>
      <xdr:colOff>590550</xdr:colOff>
      <xdr:row>17</xdr:row>
      <xdr:rowOff>142875</xdr:rowOff>
    </xdr:to>
    <xdr:pic>
      <xdr:nvPicPr>
        <xdr:cNvPr id="7" name="Imagem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238124</xdr:colOff>
      <xdr:row>11</xdr:row>
      <xdr:rowOff>133349</xdr:rowOff>
    </xdr:from>
    <xdr:to>
      <xdr:col>11</xdr:col>
      <xdr:colOff>171449</xdr:colOff>
      <xdr:row>17</xdr:row>
      <xdr:rowOff>142874</xdr:rowOff>
    </xdr:to>
    <xdr:pic>
      <xdr:nvPicPr>
        <xdr:cNvPr id="8" name="Imagem 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4" y="2228849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6</xdr:col>
      <xdr:colOff>297390</xdr:colOff>
      <xdr:row>4</xdr:row>
      <xdr:rowOff>47625</xdr:rowOff>
    </xdr:from>
    <xdr:to>
      <xdr:col>10</xdr:col>
      <xdr:colOff>114300</xdr:colOff>
      <xdr:row>7</xdr:row>
      <xdr:rowOff>66089</xdr:rowOff>
    </xdr:to>
    <xdr:pic>
      <xdr:nvPicPr>
        <xdr:cNvPr id="9" name="Imagem 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990" y="809625"/>
          <a:ext cx="2255310" cy="589964"/>
        </a:xfrm>
        <a:prstGeom prst="rect">
          <a:avLst/>
        </a:prstGeom>
      </xdr:spPr>
    </xdr:pic>
    <xdr:clientData/>
  </xdr:twoCellAnchor>
  <xdr:twoCellAnchor>
    <xdr:from>
      <xdr:col>14</xdr:col>
      <xdr:colOff>390525</xdr:colOff>
      <xdr:row>0</xdr:row>
      <xdr:rowOff>171450</xdr:rowOff>
    </xdr:from>
    <xdr:to>
      <xdr:col>16</xdr:col>
      <xdr:colOff>333375</xdr:colOff>
      <xdr:row>2</xdr:row>
      <xdr:rowOff>161925</xdr:rowOff>
    </xdr:to>
    <xdr:sp macro="" textlink="">
      <xdr:nvSpPr>
        <xdr:cNvPr id="10" name="Retângulo 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8924925" y="171450"/>
          <a:ext cx="1162050" cy="371475"/>
        </a:xfrm>
        <a:prstGeom prst="rect">
          <a:avLst/>
        </a:prstGeom>
        <a:solidFill>
          <a:srgbClr val="1ABC9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N17"/>
  <sheetViews>
    <sheetView showGridLines="0" tabSelected="1" zoomScale="110" zoomScaleNormal="110" workbookViewId="0"/>
  </sheetViews>
  <sheetFormatPr defaultRowHeight="14.4" x14ac:dyDescent="0.3"/>
  <sheetData>
    <row r="2" spans="5:14" x14ac:dyDescent="0.3">
      <c r="E2" s="9"/>
      <c r="F2" s="42" t="s">
        <v>34</v>
      </c>
      <c r="G2" s="42"/>
      <c r="H2" s="42"/>
      <c r="I2" s="42"/>
      <c r="J2" s="42"/>
      <c r="K2" s="42"/>
      <c r="L2" s="42"/>
      <c r="M2" s="42"/>
      <c r="N2" s="9"/>
    </row>
    <row r="3" spans="5:14" ht="17.25" customHeight="1" x14ac:dyDescent="0.3">
      <c r="E3" s="9"/>
      <c r="F3" s="42"/>
      <c r="G3" s="42"/>
      <c r="H3" s="42"/>
      <c r="I3" s="42"/>
      <c r="J3" s="42"/>
      <c r="K3" s="42"/>
      <c r="L3" s="42"/>
      <c r="M3" s="42"/>
      <c r="N3" s="9"/>
    </row>
    <row r="5" spans="5:14" ht="1.5" customHeight="1" x14ac:dyDescent="0.3"/>
    <row r="6" spans="5:14" ht="6" customHeight="1" x14ac:dyDescent="0.3"/>
    <row r="7" spans="5:14" x14ac:dyDescent="0.3">
      <c r="E7" s="9"/>
      <c r="F7" s="9"/>
      <c r="G7" s="9"/>
      <c r="H7" s="9"/>
      <c r="I7" s="9"/>
      <c r="J7" s="9"/>
      <c r="K7" s="9"/>
      <c r="L7" s="9"/>
      <c r="M7" s="9"/>
      <c r="N7" s="9"/>
    </row>
    <row r="8" spans="5:14" x14ac:dyDescent="0.3">
      <c r="E8" s="9"/>
      <c r="F8" s="9"/>
      <c r="G8" s="9"/>
      <c r="H8" s="9"/>
      <c r="I8" s="9"/>
      <c r="J8" s="9"/>
      <c r="K8" s="9"/>
      <c r="L8" s="9"/>
      <c r="M8" s="9"/>
      <c r="N8" s="9"/>
    </row>
    <row r="9" spans="5:14" x14ac:dyDescent="0.3">
      <c r="E9" s="9"/>
      <c r="F9" s="9"/>
      <c r="G9" s="9"/>
      <c r="H9" s="9"/>
      <c r="I9" s="9"/>
      <c r="J9" s="9"/>
      <c r="K9" s="9"/>
      <c r="L9" s="9"/>
      <c r="M9" s="9"/>
      <c r="N9" s="9"/>
    </row>
    <row r="10" spans="5:14" x14ac:dyDescent="0.3"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5:14" x14ac:dyDescent="0.3"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5:14" x14ac:dyDescent="0.3"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5:14" x14ac:dyDescent="0.3"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5:14" x14ac:dyDescent="0.3"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5:14" x14ac:dyDescent="0.3"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5:14" x14ac:dyDescent="0.3"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5:14" x14ac:dyDescent="0.3">
      <c r="E17" s="9"/>
      <c r="F17" s="9"/>
      <c r="G17" s="9"/>
      <c r="H17" s="9"/>
      <c r="I17" s="9"/>
      <c r="J17" s="9"/>
      <c r="K17" s="9"/>
      <c r="L17" s="9"/>
      <c r="M17" s="9"/>
      <c r="N17" s="9"/>
    </row>
  </sheetData>
  <sheetProtection algorithmName="SHA-512" hashValue="+ev/c0iG/VrgrY9h2wu1LuudWCVl+eESWT3VXn4/bpBs4YKC/vv2KtSRe6GHjnbC2vIjvxScK7FppKztrIwP6g==" saltValue="aMnBWtHq52J6e6VNnbvqNg==" spinCount="100000" sheet="1" objects="1" scenarios="1" selectLockedCells="1"/>
  <mergeCells count="1">
    <mergeCell ref="F2:M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"/>
  <sheetViews>
    <sheetView showGridLines="0" workbookViewId="0">
      <selection activeCell="G8" sqref="G8"/>
    </sheetView>
  </sheetViews>
  <sheetFormatPr defaultColWidth="9.109375" defaultRowHeight="14.4" x14ac:dyDescent="0.3"/>
  <cols>
    <col min="3" max="3" width="27.6640625" customWidth="1"/>
    <col min="4" max="4" width="8.33203125" customWidth="1"/>
    <col min="5" max="5" width="17.109375" customWidth="1"/>
    <col min="6" max="6" width="11.6640625" bestFit="1" customWidth="1"/>
    <col min="7" max="7" width="15.6640625" customWidth="1"/>
    <col min="8" max="8" width="9.6640625" customWidth="1"/>
  </cols>
  <sheetData>
    <row r="1" spans="1:17" ht="15" customHeight="1" x14ac:dyDescent="0.3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4.75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" customHeigh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30.75" customHeight="1" x14ac:dyDescent="0.3">
      <c r="G4" s="35"/>
    </row>
    <row r="5" spans="1:17" ht="30.75" customHeight="1" x14ac:dyDescent="0.3">
      <c r="D5" s="58" t="s">
        <v>2</v>
      </c>
      <c r="E5" s="58"/>
      <c r="F5" s="58"/>
      <c r="G5" s="58"/>
      <c r="H5" s="58"/>
    </row>
    <row r="6" spans="1:17" ht="6.75" customHeight="1" x14ac:dyDescent="0.3">
      <c r="D6" s="9"/>
      <c r="E6" s="36"/>
      <c r="F6" s="36"/>
      <c r="G6" s="9"/>
      <c r="H6" s="9"/>
    </row>
    <row r="7" spans="1:17" ht="30" customHeight="1" x14ac:dyDescent="0.3">
      <c r="D7" s="9"/>
      <c r="E7" s="59" t="s">
        <v>1</v>
      </c>
      <c r="F7" s="59"/>
      <c r="G7" s="15"/>
      <c r="H7" s="37"/>
    </row>
    <row r="8" spans="1:17" ht="29.25" customHeight="1" x14ac:dyDescent="0.3">
      <c r="D8" s="9"/>
      <c r="E8" s="59" t="s">
        <v>0</v>
      </c>
      <c r="F8" s="59"/>
      <c r="G8" s="15"/>
      <c r="H8" s="37"/>
    </row>
    <row r="9" spans="1:17" ht="8.25" customHeight="1" x14ac:dyDescent="0.3">
      <c r="D9" s="9"/>
      <c r="E9" s="38"/>
      <c r="F9" s="38"/>
      <c r="G9" s="39"/>
      <c r="H9" s="37"/>
    </row>
    <row r="10" spans="1:17" ht="22.5" customHeight="1" x14ac:dyDescent="0.3">
      <c r="D10" s="9"/>
      <c r="E10" s="40"/>
      <c r="F10" s="40"/>
      <c r="G10" s="41"/>
      <c r="H10" s="37"/>
    </row>
    <row r="11" spans="1:17" ht="40.5" customHeight="1" x14ac:dyDescent="0.3">
      <c r="D11" s="9"/>
      <c r="E11" s="9"/>
      <c r="F11" s="9"/>
      <c r="G11" s="9"/>
      <c r="H11" s="9"/>
    </row>
  </sheetData>
  <sheetProtection algorithmName="SHA-512" hashValue="0Io+kwbeOuZNwFcHXZqvLIKq+nqJSw5x/3eL9nG4p64nmGK80WkeC95ZT5mR6p7SWd6GvXnI17BOcbSBXmhcwA==" saltValue="e3KQ+VK5MLsPiaX6XU2i2Q==" spinCount="100000" sheet="1" scenarios="1" selectLockedCells="1"/>
  <mergeCells count="4">
    <mergeCell ref="D5:H5"/>
    <mergeCell ref="E7:F7"/>
    <mergeCell ref="E8:F8"/>
    <mergeCell ref="A1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20"/>
  <sheetViews>
    <sheetView showGridLines="0" zoomScaleNormal="100" workbookViewId="0">
      <pane xSplit="1" topLeftCell="B1" activePane="topRight" state="frozen"/>
      <selection pane="topRight" activeCell="D19" sqref="D19"/>
    </sheetView>
  </sheetViews>
  <sheetFormatPr defaultRowHeight="14.4" x14ac:dyDescent="0.3"/>
  <cols>
    <col min="1" max="1" width="17.88671875" bestFit="1" customWidth="1"/>
    <col min="2" max="94" width="14.6640625" style="2" customWidth="1"/>
  </cols>
  <sheetData>
    <row r="1" spans="1:94" ht="15.75" customHeight="1" x14ac:dyDescent="0.3">
      <c r="A1" s="33"/>
      <c r="B1" s="33"/>
      <c r="C1" s="33"/>
      <c r="D1" s="33"/>
      <c r="E1" s="33"/>
      <c r="F1" s="42" t="s">
        <v>31</v>
      </c>
      <c r="G1" s="42"/>
      <c r="H1" s="33"/>
      <c r="I1" s="33"/>
      <c r="J1" s="33"/>
      <c r="K1" s="33"/>
      <c r="L1" s="33"/>
      <c r="M1" s="3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</row>
    <row r="2" spans="1:94" ht="15.75" customHeight="1" x14ac:dyDescent="0.3">
      <c r="A2" s="34"/>
      <c r="B2" s="34"/>
      <c r="C2" s="34"/>
      <c r="D2" s="34"/>
      <c r="E2" s="34"/>
      <c r="F2" s="47"/>
      <c r="G2" s="47"/>
      <c r="H2" s="34"/>
      <c r="I2" s="34"/>
      <c r="J2" s="34"/>
      <c r="K2" s="34"/>
      <c r="L2" s="34"/>
      <c r="M2" s="3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</row>
    <row r="3" spans="1:94" x14ac:dyDescent="0.3">
      <c r="A3" s="45"/>
      <c r="B3" s="10" t="s">
        <v>3</v>
      </c>
      <c r="C3" s="10" t="s">
        <v>3</v>
      </c>
      <c r="D3" s="10" t="s">
        <v>3</v>
      </c>
      <c r="E3" s="10" t="s">
        <v>3</v>
      </c>
      <c r="F3" s="10" t="s">
        <v>3</v>
      </c>
      <c r="G3" s="10" t="s">
        <v>3</v>
      </c>
      <c r="H3" s="10" t="s">
        <v>3</v>
      </c>
      <c r="I3" s="10" t="s">
        <v>3</v>
      </c>
      <c r="J3" s="10" t="s">
        <v>3</v>
      </c>
      <c r="K3" s="10" t="s">
        <v>3</v>
      </c>
      <c r="L3" s="10" t="s">
        <v>3</v>
      </c>
      <c r="M3" s="10" t="s">
        <v>3</v>
      </c>
      <c r="N3" s="10" t="s">
        <v>3</v>
      </c>
      <c r="O3" s="10" t="s">
        <v>3</v>
      </c>
      <c r="P3" s="10" t="s">
        <v>3</v>
      </c>
      <c r="Q3" s="10" t="s">
        <v>3</v>
      </c>
      <c r="R3" s="10" t="s">
        <v>3</v>
      </c>
      <c r="S3" s="10" t="s">
        <v>3</v>
      </c>
      <c r="T3" s="10" t="s">
        <v>3</v>
      </c>
      <c r="U3" s="10" t="s">
        <v>3</v>
      </c>
      <c r="V3" s="10" t="s">
        <v>3</v>
      </c>
      <c r="W3" s="10" t="s">
        <v>3</v>
      </c>
      <c r="X3" s="10" t="s">
        <v>3</v>
      </c>
      <c r="Y3" s="10" t="s">
        <v>3</v>
      </c>
      <c r="Z3" s="10" t="s">
        <v>3</v>
      </c>
      <c r="AA3" s="10" t="s">
        <v>3</v>
      </c>
      <c r="AB3" s="10" t="s">
        <v>3</v>
      </c>
      <c r="AC3" s="10" t="s">
        <v>3</v>
      </c>
      <c r="AD3" s="10" t="s">
        <v>3</v>
      </c>
      <c r="AE3" s="10" t="s">
        <v>3</v>
      </c>
      <c r="AF3" s="10" t="s">
        <v>3</v>
      </c>
      <c r="AG3" s="10" t="s">
        <v>3</v>
      </c>
      <c r="AH3" s="10" t="s">
        <v>3</v>
      </c>
      <c r="AI3" s="10" t="s">
        <v>3</v>
      </c>
      <c r="AJ3" s="10" t="s">
        <v>3</v>
      </c>
      <c r="AK3" s="10" t="s">
        <v>3</v>
      </c>
      <c r="AL3" s="10" t="s">
        <v>3</v>
      </c>
      <c r="AM3" s="10" t="s">
        <v>3</v>
      </c>
      <c r="AN3" s="10" t="s">
        <v>3</v>
      </c>
      <c r="AO3" s="10" t="s">
        <v>3</v>
      </c>
      <c r="AP3" s="10" t="s">
        <v>3</v>
      </c>
      <c r="AQ3" s="10" t="s">
        <v>3</v>
      </c>
      <c r="AR3" s="10" t="s">
        <v>3</v>
      </c>
      <c r="AS3" s="10" t="s">
        <v>3</v>
      </c>
      <c r="AT3" s="10" t="s">
        <v>3</v>
      </c>
      <c r="AU3" s="10" t="s">
        <v>3</v>
      </c>
      <c r="AV3" s="10" t="s">
        <v>3</v>
      </c>
      <c r="AW3" s="10" t="s">
        <v>3</v>
      </c>
      <c r="AX3" s="10" t="s">
        <v>3</v>
      </c>
      <c r="AY3" s="10" t="s">
        <v>3</v>
      </c>
      <c r="AZ3" s="10" t="s">
        <v>3</v>
      </c>
      <c r="BA3" s="10" t="s">
        <v>3</v>
      </c>
      <c r="BB3" s="10" t="s">
        <v>3</v>
      </c>
      <c r="BC3" s="10" t="s">
        <v>3</v>
      </c>
      <c r="BD3" s="10" t="s">
        <v>3</v>
      </c>
      <c r="BE3" s="10" t="s">
        <v>3</v>
      </c>
      <c r="BF3" s="10" t="s">
        <v>3</v>
      </c>
      <c r="BG3" s="10" t="s">
        <v>3</v>
      </c>
      <c r="BH3" s="10" t="s">
        <v>3</v>
      </c>
      <c r="BI3" s="10" t="s">
        <v>3</v>
      </c>
      <c r="BJ3" s="10" t="s">
        <v>3</v>
      </c>
      <c r="BK3" s="10" t="s">
        <v>3</v>
      </c>
      <c r="BL3" s="10" t="s">
        <v>3</v>
      </c>
      <c r="BM3" s="10" t="s">
        <v>3</v>
      </c>
      <c r="BN3" s="10" t="s">
        <v>3</v>
      </c>
      <c r="BO3" s="10" t="s">
        <v>3</v>
      </c>
      <c r="BP3" s="10" t="s">
        <v>3</v>
      </c>
      <c r="BQ3" s="10" t="s">
        <v>3</v>
      </c>
      <c r="BR3" s="10" t="s">
        <v>3</v>
      </c>
      <c r="BS3" s="10" t="s">
        <v>3</v>
      </c>
      <c r="BT3" s="10" t="s">
        <v>3</v>
      </c>
      <c r="BU3" s="10" t="s">
        <v>3</v>
      </c>
      <c r="BV3" s="10" t="s">
        <v>3</v>
      </c>
      <c r="BW3" s="10" t="s">
        <v>3</v>
      </c>
      <c r="BX3" s="10" t="s">
        <v>3</v>
      </c>
      <c r="BY3" s="10" t="s">
        <v>3</v>
      </c>
      <c r="BZ3" s="10" t="s">
        <v>3</v>
      </c>
      <c r="CA3" s="10" t="s">
        <v>3</v>
      </c>
      <c r="CB3" s="10" t="s">
        <v>3</v>
      </c>
      <c r="CC3" s="10" t="s">
        <v>3</v>
      </c>
      <c r="CD3" s="10" t="s">
        <v>3</v>
      </c>
      <c r="CE3" s="10" t="s">
        <v>3</v>
      </c>
      <c r="CF3" s="10" t="s">
        <v>3</v>
      </c>
      <c r="CG3" s="10" t="s">
        <v>3</v>
      </c>
      <c r="CH3" s="10" t="s">
        <v>3</v>
      </c>
      <c r="CI3" s="10" t="s">
        <v>3</v>
      </c>
      <c r="CJ3" s="10" t="s">
        <v>3</v>
      </c>
      <c r="CK3" s="10" t="s">
        <v>3</v>
      </c>
      <c r="CL3" s="10" t="s">
        <v>3</v>
      </c>
      <c r="CM3" s="10" t="s">
        <v>3</v>
      </c>
      <c r="CN3" s="10" t="s">
        <v>3</v>
      </c>
      <c r="CO3" s="10" t="s">
        <v>3</v>
      </c>
      <c r="CP3" s="10" t="s">
        <v>3</v>
      </c>
    </row>
    <row r="4" spans="1:94" x14ac:dyDescent="0.3">
      <c r="A4" s="46"/>
      <c r="B4" s="11">
        <v>1</v>
      </c>
      <c r="C4" s="11" t="str">
        <f>IFERROR(IF(B4&lt;Resumo!$F$11,B4+1,NA()),"")</f>
        <v/>
      </c>
      <c r="D4" s="11" t="str">
        <f>IFERROR(IF(C4&lt;Resumo!$F$11,C4+1,NA()),"")</f>
        <v/>
      </c>
      <c r="E4" s="11" t="str">
        <f>IFERROR(IF(D4&lt;Resumo!$F$11,D4+1,NA()),"")</f>
        <v/>
      </c>
      <c r="F4" s="11" t="str">
        <f>IFERROR(IF(E4&lt;Resumo!$F$11,E4+1,NA()),"")</f>
        <v/>
      </c>
      <c r="G4" s="11" t="str">
        <f>IFERROR(IF(F4&lt;Resumo!$F$11,F4+1,NA()),"")</f>
        <v/>
      </c>
      <c r="H4" s="11" t="str">
        <f>IFERROR(IF(G4&lt;Resumo!$F$11,G4+1,NA()),"")</f>
        <v/>
      </c>
      <c r="I4" s="11" t="str">
        <f>IFERROR(IF(H4&lt;Resumo!$F$11,H4+1,NA()),"")</f>
        <v/>
      </c>
      <c r="J4" s="11" t="str">
        <f>IFERROR(IF(I4&lt;Resumo!$F$11,I4+1,NA()),"")</f>
        <v/>
      </c>
      <c r="K4" s="11" t="str">
        <f>IFERROR(IF(J4&lt;Resumo!$F$11,J4+1,NA()),"")</f>
        <v/>
      </c>
      <c r="L4" s="11" t="str">
        <f>IFERROR(IF(K4&lt;Resumo!$F$11,K4+1,NA()),"")</f>
        <v/>
      </c>
      <c r="M4" s="11" t="str">
        <f>IFERROR(IF(L4&lt;Resumo!$F$11,L4+1,NA()),"")</f>
        <v/>
      </c>
      <c r="N4" s="11" t="str">
        <f>IFERROR(IF(M4&lt;Resumo!$F$11,M4+1,NA()),"")</f>
        <v/>
      </c>
      <c r="O4" s="11" t="str">
        <f>IFERROR(IF(N4&lt;Resumo!$F$11,N4+1,NA()),"")</f>
        <v/>
      </c>
      <c r="P4" s="11" t="str">
        <f>IFERROR(IF(O4&lt;Resumo!$F$11,O4+1,NA()),"")</f>
        <v/>
      </c>
      <c r="Q4" s="11" t="str">
        <f>IFERROR(IF(P4&lt;Resumo!$F$11,P4+1,NA()),"")</f>
        <v/>
      </c>
      <c r="R4" s="11" t="str">
        <f>IFERROR(IF(Q4&lt;Resumo!$F$11,Q4+1,NA()),"")</f>
        <v/>
      </c>
      <c r="S4" s="11" t="str">
        <f>IFERROR(IF(R4&lt;Resumo!$F$11,R4+1,NA()),"")</f>
        <v/>
      </c>
      <c r="T4" s="11" t="str">
        <f>IFERROR(IF(S4&lt;Resumo!$F$11,S4+1,NA()),"")</f>
        <v/>
      </c>
      <c r="U4" s="11" t="str">
        <f>IFERROR(IF(T4&lt;Resumo!$F$11,T4+1,NA()),"")</f>
        <v/>
      </c>
      <c r="V4" s="11" t="str">
        <f>IFERROR(IF(U4&lt;Resumo!$F$11,U4+1,NA()),"")</f>
        <v/>
      </c>
      <c r="W4" s="11" t="str">
        <f>IFERROR(IF(V4&lt;Resumo!$F$11,V4+1,NA()),"")</f>
        <v/>
      </c>
      <c r="X4" s="11" t="str">
        <f>IFERROR(IF(W4&lt;Resumo!$F$11,W4+1,NA()),"")</f>
        <v/>
      </c>
      <c r="Y4" s="11" t="str">
        <f>IFERROR(IF(X4&lt;Resumo!$F$11,X4+1,NA()),"")</f>
        <v/>
      </c>
      <c r="Z4" s="11" t="str">
        <f>IFERROR(IF(Y4&lt;Resumo!$F$11,Y4+1,NA()),"")</f>
        <v/>
      </c>
      <c r="AA4" s="11" t="str">
        <f>IFERROR(IF(Z4&lt;Resumo!$F$11,Z4+1,NA()),"")</f>
        <v/>
      </c>
      <c r="AB4" s="11" t="str">
        <f>IFERROR(IF(AA4&lt;Resumo!$F$11,AA4+1,NA()),"")</f>
        <v/>
      </c>
      <c r="AC4" s="11" t="str">
        <f>IFERROR(IF(AB4&lt;Resumo!$F$11,AB4+1,NA()),"")</f>
        <v/>
      </c>
      <c r="AD4" s="11" t="str">
        <f>IFERROR(IF(AC4&lt;Resumo!$F$11,AC4+1,NA()),"")</f>
        <v/>
      </c>
      <c r="AE4" s="11" t="str">
        <f>IFERROR(IF(AD4&lt;Resumo!$F$11,AD4+1,NA()),"")</f>
        <v/>
      </c>
      <c r="AF4" s="11" t="str">
        <f>IFERROR(IF(AE4&lt;Resumo!$F$11,AE4+1,NA()),"")</f>
        <v/>
      </c>
      <c r="AG4" s="11" t="str">
        <f>IFERROR(IF(AF4&lt;Resumo!$F$11,AF4+1,NA()),"")</f>
        <v/>
      </c>
      <c r="AH4" s="11" t="str">
        <f>IFERROR(IF(AG4&lt;Resumo!$F$11,AG4+1,NA()),"")</f>
        <v/>
      </c>
      <c r="AI4" s="11" t="str">
        <f>IFERROR(IF(AH4&lt;Resumo!$F$11,AH4+1,NA()),"")</f>
        <v/>
      </c>
      <c r="AJ4" s="11" t="str">
        <f>IFERROR(IF(AI4&lt;Resumo!$F$11,AI4+1,NA()),"")</f>
        <v/>
      </c>
      <c r="AK4" s="11" t="str">
        <f>IFERROR(IF(AJ4&lt;Resumo!$F$11,AJ4+1,NA()),"")</f>
        <v/>
      </c>
      <c r="AL4" s="11" t="str">
        <f>IFERROR(IF(AK4&lt;Resumo!$F$11,AK4+1,NA()),"")</f>
        <v/>
      </c>
      <c r="AM4" s="11" t="str">
        <f>IFERROR(IF(AL4&lt;Resumo!$F$11,AL4+1,NA()),"")</f>
        <v/>
      </c>
      <c r="AN4" s="11" t="str">
        <f>IFERROR(IF(AM4&lt;Resumo!$F$11,AM4+1,NA()),"")</f>
        <v/>
      </c>
      <c r="AO4" s="11" t="str">
        <f>IFERROR(IF(AN4&lt;Resumo!$F$11,AN4+1,NA()),"")</f>
        <v/>
      </c>
      <c r="AP4" s="11" t="str">
        <f>IFERROR(IF(AO4&lt;Resumo!$F$11,AO4+1,NA()),"")</f>
        <v/>
      </c>
      <c r="AQ4" s="11" t="str">
        <f>IFERROR(IF(AP4&lt;Resumo!$F$11,AP4+1,NA()),"")</f>
        <v/>
      </c>
      <c r="AR4" s="11" t="str">
        <f>IFERROR(IF(AQ4&lt;Resumo!$F$11,AQ4+1,NA()),"")</f>
        <v/>
      </c>
      <c r="AS4" s="11" t="str">
        <f>IFERROR(IF(AR4&lt;Resumo!$F$11,AR4+1,NA()),"")</f>
        <v/>
      </c>
      <c r="AT4" s="11" t="str">
        <f>IFERROR(IF(AS4&lt;Resumo!$F$11,AS4+1,NA()),"")</f>
        <v/>
      </c>
      <c r="AU4" s="11" t="str">
        <f>IFERROR(IF(AT4&lt;Resumo!$F$11,AT4+1,NA()),"")</f>
        <v/>
      </c>
      <c r="AV4" s="11" t="str">
        <f>IFERROR(IF(AU4&lt;Resumo!$F$11,AU4+1,NA()),"")</f>
        <v/>
      </c>
      <c r="AW4" s="11" t="str">
        <f>IFERROR(IF(AV4&lt;Resumo!$F$11,AV4+1,NA()),"")</f>
        <v/>
      </c>
      <c r="AX4" s="11" t="str">
        <f>IFERROR(IF(AW4&lt;Resumo!$F$11,AW4+1,NA()),"")</f>
        <v/>
      </c>
      <c r="AY4" s="11" t="str">
        <f>IFERROR(IF(AX4&lt;Resumo!$F$11,AX4+1,NA()),"")</f>
        <v/>
      </c>
      <c r="AZ4" s="11" t="str">
        <f>IFERROR(IF(AY4&lt;Resumo!$F$11,AY4+1,NA()),"")</f>
        <v/>
      </c>
      <c r="BA4" s="11" t="str">
        <f>IFERROR(IF(AZ4&lt;Resumo!$F$11,AZ4+1,NA()),"")</f>
        <v/>
      </c>
      <c r="BB4" s="11" t="str">
        <f>IFERROR(IF(BA4&lt;Resumo!$F$11,BA4+1,NA()),"")</f>
        <v/>
      </c>
      <c r="BC4" s="11" t="str">
        <f>IFERROR(IF(BB4&lt;Resumo!$F$11,BB4+1,NA()),"")</f>
        <v/>
      </c>
      <c r="BD4" s="11" t="str">
        <f>IFERROR(IF(BC4&lt;Resumo!$F$11,BC4+1,NA()),"")</f>
        <v/>
      </c>
      <c r="BE4" s="11" t="str">
        <f>IFERROR(IF(BD4&lt;Resumo!$F$11,BD4+1,NA()),"")</f>
        <v/>
      </c>
      <c r="BF4" s="11" t="str">
        <f>IFERROR(IF(BE4&lt;Resumo!$F$11,BE4+1,NA()),"")</f>
        <v/>
      </c>
      <c r="BG4" s="11" t="str">
        <f>IFERROR(IF(BF4&lt;Resumo!$F$11,BF4+1,NA()),"")</f>
        <v/>
      </c>
      <c r="BH4" s="11" t="str">
        <f>IFERROR(IF(BG4&lt;Resumo!$F$11,BG4+1,NA()),"")</f>
        <v/>
      </c>
      <c r="BI4" s="11" t="str">
        <f>IFERROR(IF(BH4&lt;Resumo!$F$11,BH4+1,NA()),"")</f>
        <v/>
      </c>
      <c r="BJ4" s="11" t="str">
        <f>IFERROR(IF(BI4&lt;Resumo!$F$11,BI4+1,NA()),"")</f>
        <v/>
      </c>
      <c r="BK4" s="11" t="str">
        <f>IFERROR(IF(BJ4&lt;Resumo!$F$11,BJ4+1,NA()),"")</f>
        <v/>
      </c>
      <c r="BL4" s="11" t="str">
        <f>IFERROR(IF(BK4&lt;Resumo!$F$11,BK4+1,NA()),"")</f>
        <v/>
      </c>
      <c r="BM4" s="11" t="str">
        <f>IFERROR(IF(BL4&lt;Resumo!$F$11,BL4+1,NA()),"")</f>
        <v/>
      </c>
      <c r="BN4" s="11" t="str">
        <f>IFERROR(IF(BM4&lt;Resumo!$F$11,BM4+1,NA()),"")</f>
        <v/>
      </c>
      <c r="BO4" s="11" t="str">
        <f>IFERROR(IF(BN4&lt;Resumo!$F$11,BN4+1,NA()),"")</f>
        <v/>
      </c>
      <c r="BP4" s="11" t="str">
        <f>IFERROR(IF(BO4&lt;Resumo!$F$11,BO4+1,NA()),"")</f>
        <v/>
      </c>
      <c r="BQ4" s="11" t="str">
        <f>IFERROR(IF(BP4&lt;Resumo!$F$11,BP4+1,NA()),"")</f>
        <v/>
      </c>
      <c r="BR4" s="11" t="str">
        <f>IFERROR(IF(BQ4&lt;Resumo!$F$11,BQ4+1,NA()),"")</f>
        <v/>
      </c>
      <c r="BS4" s="11" t="str">
        <f>IFERROR(IF(BR4&lt;Resumo!$F$11,BR4+1,NA()),"")</f>
        <v/>
      </c>
      <c r="BT4" s="11" t="str">
        <f>IFERROR(IF(BS4&lt;Resumo!$F$11,BS4+1,NA()),"")</f>
        <v/>
      </c>
      <c r="BU4" s="11" t="str">
        <f>IFERROR(IF(BT4&lt;Resumo!$F$11,BT4+1,NA()),"")</f>
        <v/>
      </c>
      <c r="BV4" s="11" t="str">
        <f>IFERROR(IF(BU4&lt;Resumo!$F$11,BU4+1,NA()),"")</f>
        <v/>
      </c>
      <c r="BW4" s="11" t="str">
        <f>IFERROR(IF(BV4&lt;Resumo!$F$11,BV4+1,NA()),"")</f>
        <v/>
      </c>
      <c r="BX4" s="11" t="str">
        <f>IFERROR(IF(BW4&lt;Resumo!$F$11,BW4+1,NA()),"")</f>
        <v/>
      </c>
      <c r="BY4" s="11" t="str">
        <f>IFERROR(IF(BX4&lt;Resumo!$F$11,BX4+1,NA()),"")</f>
        <v/>
      </c>
      <c r="BZ4" s="11" t="str">
        <f>IFERROR(IF(BY4&lt;Resumo!$F$11,BY4+1,NA()),"")</f>
        <v/>
      </c>
      <c r="CA4" s="11" t="str">
        <f>IFERROR(IF(BZ4&lt;Resumo!$F$11,BZ4+1,NA()),"")</f>
        <v/>
      </c>
      <c r="CB4" s="11" t="str">
        <f>IFERROR(IF(CA4&lt;Resumo!$F$11,CA4+1,NA()),"")</f>
        <v/>
      </c>
      <c r="CC4" s="11" t="str">
        <f>IFERROR(IF(CB4&lt;Resumo!$F$11,CB4+1,NA()),"")</f>
        <v/>
      </c>
      <c r="CD4" s="11" t="str">
        <f>IFERROR(IF(CC4&lt;Resumo!$F$11,CC4+1,NA()),"")</f>
        <v/>
      </c>
      <c r="CE4" s="11" t="str">
        <f>IFERROR(IF(CD4&lt;Resumo!$F$11,CD4+1,NA()),"")</f>
        <v/>
      </c>
      <c r="CF4" s="11" t="str">
        <f>IFERROR(IF(CE4&lt;Resumo!$F$11,CE4+1,NA()),"")</f>
        <v/>
      </c>
      <c r="CG4" s="11" t="str">
        <f>IFERROR(IF(CF4&lt;Resumo!$F$11,CF4+1,NA()),"")</f>
        <v/>
      </c>
      <c r="CH4" s="11" t="str">
        <f>IFERROR(IF(CG4&lt;Resumo!$F$11,CG4+1,NA()),"")</f>
        <v/>
      </c>
      <c r="CI4" s="11" t="str">
        <f>IFERROR(IF(CH4&lt;Resumo!$F$11,CH4+1,NA()),"")</f>
        <v/>
      </c>
      <c r="CJ4" s="11" t="str">
        <f>IFERROR(IF(CI4&lt;Resumo!$F$11,CI4+1,NA()),"")</f>
        <v/>
      </c>
      <c r="CK4" s="11" t="str">
        <f>IFERROR(IF(CJ4&lt;Resumo!$F$11,CJ4+1,NA()),"")</f>
        <v/>
      </c>
      <c r="CL4" s="11" t="str">
        <f>IFERROR(IF(CK4&lt;Resumo!$F$11,CK4+1,NA()),"")</f>
        <v/>
      </c>
      <c r="CM4" s="11" t="str">
        <f>IFERROR(IF(CL4&lt;Resumo!$F$11,CL4+1,NA()),"")</f>
        <v/>
      </c>
      <c r="CN4" s="11" t="str">
        <f>IFERROR(IF(CM4&lt;Resumo!$F$11,CM4+1,NA()),"")</f>
        <v/>
      </c>
      <c r="CO4" s="11" t="str">
        <f>IFERROR(IF(CN4&lt;Resumo!$F$11,CN4+1,NA()),"")</f>
        <v/>
      </c>
      <c r="CP4" s="11" t="str">
        <f>IFERROR(IF(CO4&lt;Resumo!$F$11,CO4+1,NA()),"")</f>
        <v/>
      </c>
    </row>
    <row r="5" spans="1:94" x14ac:dyDescent="0.3">
      <c r="A5" s="16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</row>
    <row r="6" spans="1:94" x14ac:dyDescent="0.3">
      <c r="A6" s="16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</row>
    <row r="7" spans="1:94" x14ac:dyDescent="0.3">
      <c r="A7" s="16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</row>
    <row r="8" spans="1:94" x14ac:dyDescent="0.3">
      <c r="A8" s="16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</row>
    <row r="9" spans="1:94" x14ac:dyDescent="0.3">
      <c r="A9" s="16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</row>
    <row r="10" spans="1:94" x14ac:dyDescent="0.3">
      <c r="A10" s="16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</row>
    <row r="11" spans="1:94" x14ac:dyDescent="0.3">
      <c r="A11" s="16" t="s">
        <v>24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</row>
    <row r="12" spans="1:94" x14ac:dyDescent="0.3">
      <c r="A12" s="16" t="s">
        <v>25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</row>
    <row r="13" spans="1:94" x14ac:dyDescent="0.3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</row>
    <row r="14" spans="1:94" x14ac:dyDescent="0.3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</row>
    <row r="15" spans="1:94" x14ac:dyDescent="0.3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</row>
    <row r="16" spans="1:94" x14ac:dyDescent="0.3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</row>
    <row r="17" spans="1:94" ht="7.5" customHeight="1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1"/>
    </row>
    <row r="18" spans="1:94" ht="15.6" x14ac:dyDescent="0.3">
      <c r="A18" s="22" t="s">
        <v>30</v>
      </c>
      <c r="B18" s="32">
        <f t="shared" ref="B18:AG18" si="0">SUM(B5:B16)</f>
        <v>0</v>
      </c>
      <c r="C18" s="32">
        <f t="shared" si="0"/>
        <v>0</v>
      </c>
      <c r="D18" s="32">
        <f t="shared" si="0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  <c r="S18" s="32">
        <f t="shared" si="0"/>
        <v>0</v>
      </c>
      <c r="T18" s="32">
        <f t="shared" si="0"/>
        <v>0</v>
      </c>
      <c r="U18" s="32">
        <f t="shared" si="0"/>
        <v>0</v>
      </c>
      <c r="V18" s="32">
        <f t="shared" si="0"/>
        <v>0</v>
      </c>
      <c r="W18" s="32">
        <f t="shared" si="0"/>
        <v>0</v>
      </c>
      <c r="X18" s="32">
        <f t="shared" si="0"/>
        <v>0</v>
      </c>
      <c r="Y18" s="32">
        <f t="shared" si="0"/>
        <v>0</v>
      </c>
      <c r="Z18" s="32">
        <f t="shared" si="0"/>
        <v>0</v>
      </c>
      <c r="AA18" s="32">
        <f t="shared" si="0"/>
        <v>0</v>
      </c>
      <c r="AB18" s="32">
        <f t="shared" si="0"/>
        <v>0</v>
      </c>
      <c r="AC18" s="32">
        <f t="shared" si="0"/>
        <v>0</v>
      </c>
      <c r="AD18" s="32">
        <f t="shared" si="0"/>
        <v>0</v>
      </c>
      <c r="AE18" s="32">
        <f t="shared" si="0"/>
        <v>0</v>
      </c>
      <c r="AF18" s="32">
        <f t="shared" si="0"/>
        <v>0</v>
      </c>
      <c r="AG18" s="32">
        <f t="shared" si="0"/>
        <v>0</v>
      </c>
      <c r="AH18" s="32">
        <f t="shared" ref="AH18:BM18" si="1">SUM(AH5:AH16)</f>
        <v>0</v>
      </c>
      <c r="AI18" s="32">
        <f t="shared" si="1"/>
        <v>0</v>
      </c>
      <c r="AJ18" s="32">
        <f t="shared" si="1"/>
        <v>0</v>
      </c>
      <c r="AK18" s="32">
        <f t="shared" si="1"/>
        <v>0</v>
      </c>
      <c r="AL18" s="32">
        <f t="shared" si="1"/>
        <v>0</v>
      </c>
      <c r="AM18" s="32">
        <f t="shared" si="1"/>
        <v>0</v>
      </c>
      <c r="AN18" s="32">
        <f t="shared" si="1"/>
        <v>0</v>
      </c>
      <c r="AO18" s="32">
        <f t="shared" si="1"/>
        <v>0</v>
      </c>
      <c r="AP18" s="32">
        <f t="shared" si="1"/>
        <v>0</v>
      </c>
      <c r="AQ18" s="32">
        <f t="shared" si="1"/>
        <v>0</v>
      </c>
      <c r="AR18" s="32">
        <f t="shared" si="1"/>
        <v>0</v>
      </c>
      <c r="AS18" s="32">
        <f t="shared" si="1"/>
        <v>0</v>
      </c>
      <c r="AT18" s="32">
        <f t="shared" si="1"/>
        <v>0</v>
      </c>
      <c r="AU18" s="32">
        <f t="shared" si="1"/>
        <v>0</v>
      </c>
      <c r="AV18" s="32">
        <f t="shared" si="1"/>
        <v>0</v>
      </c>
      <c r="AW18" s="32">
        <f t="shared" si="1"/>
        <v>0</v>
      </c>
      <c r="AX18" s="32">
        <f t="shared" si="1"/>
        <v>0</v>
      </c>
      <c r="AY18" s="32">
        <f t="shared" si="1"/>
        <v>0</v>
      </c>
      <c r="AZ18" s="32">
        <f t="shared" si="1"/>
        <v>0</v>
      </c>
      <c r="BA18" s="32">
        <f t="shared" si="1"/>
        <v>0</v>
      </c>
      <c r="BB18" s="32">
        <f t="shared" si="1"/>
        <v>0</v>
      </c>
      <c r="BC18" s="32">
        <f t="shared" si="1"/>
        <v>0</v>
      </c>
      <c r="BD18" s="32">
        <f t="shared" si="1"/>
        <v>0</v>
      </c>
      <c r="BE18" s="32">
        <f t="shared" si="1"/>
        <v>0</v>
      </c>
      <c r="BF18" s="32">
        <f t="shared" si="1"/>
        <v>0</v>
      </c>
      <c r="BG18" s="32">
        <f t="shared" si="1"/>
        <v>0</v>
      </c>
      <c r="BH18" s="32">
        <f t="shared" si="1"/>
        <v>0</v>
      </c>
      <c r="BI18" s="32">
        <f t="shared" si="1"/>
        <v>0</v>
      </c>
      <c r="BJ18" s="32">
        <f t="shared" si="1"/>
        <v>0</v>
      </c>
      <c r="BK18" s="32">
        <f t="shared" si="1"/>
        <v>0</v>
      </c>
      <c r="BL18" s="32">
        <f t="shared" si="1"/>
        <v>0</v>
      </c>
      <c r="BM18" s="32">
        <f t="shared" si="1"/>
        <v>0</v>
      </c>
      <c r="BN18" s="32">
        <f t="shared" ref="BN18:CP18" si="2">SUM(BN5:BN16)</f>
        <v>0</v>
      </c>
      <c r="BO18" s="32">
        <f t="shared" si="2"/>
        <v>0</v>
      </c>
      <c r="BP18" s="32">
        <f t="shared" si="2"/>
        <v>0</v>
      </c>
      <c r="BQ18" s="32">
        <f t="shared" si="2"/>
        <v>0</v>
      </c>
      <c r="BR18" s="32">
        <f t="shared" si="2"/>
        <v>0</v>
      </c>
      <c r="BS18" s="32">
        <f t="shared" si="2"/>
        <v>0</v>
      </c>
      <c r="BT18" s="32">
        <f t="shared" si="2"/>
        <v>0</v>
      </c>
      <c r="BU18" s="32">
        <f t="shared" si="2"/>
        <v>0</v>
      </c>
      <c r="BV18" s="32">
        <f t="shared" si="2"/>
        <v>0</v>
      </c>
      <c r="BW18" s="32">
        <f t="shared" si="2"/>
        <v>0</v>
      </c>
      <c r="BX18" s="32">
        <f t="shared" si="2"/>
        <v>0</v>
      </c>
      <c r="BY18" s="32">
        <f t="shared" si="2"/>
        <v>0</v>
      </c>
      <c r="BZ18" s="32">
        <f t="shared" si="2"/>
        <v>0</v>
      </c>
      <c r="CA18" s="32">
        <f t="shared" si="2"/>
        <v>0</v>
      </c>
      <c r="CB18" s="32">
        <f t="shared" si="2"/>
        <v>0</v>
      </c>
      <c r="CC18" s="32">
        <f t="shared" si="2"/>
        <v>0</v>
      </c>
      <c r="CD18" s="32">
        <f t="shared" si="2"/>
        <v>0</v>
      </c>
      <c r="CE18" s="32">
        <f t="shared" si="2"/>
        <v>0</v>
      </c>
      <c r="CF18" s="32">
        <f t="shared" si="2"/>
        <v>0</v>
      </c>
      <c r="CG18" s="32">
        <f t="shared" si="2"/>
        <v>0</v>
      </c>
      <c r="CH18" s="32">
        <f t="shared" si="2"/>
        <v>0</v>
      </c>
      <c r="CI18" s="32">
        <f t="shared" si="2"/>
        <v>0</v>
      </c>
      <c r="CJ18" s="32">
        <f t="shared" si="2"/>
        <v>0</v>
      </c>
      <c r="CK18" s="32">
        <f t="shared" si="2"/>
        <v>0</v>
      </c>
      <c r="CL18" s="32">
        <f t="shared" si="2"/>
        <v>0</v>
      </c>
      <c r="CM18" s="32">
        <f t="shared" si="2"/>
        <v>0</v>
      </c>
      <c r="CN18" s="32">
        <f t="shared" si="2"/>
        <v>0</v>
      </c>
      <c r="CO18" s="32">
        <f t="shared" si="2"/>
        <v>0</v>
      </c>
      <c r="CP18" s="32">
        <f t="shared" si="2"/>
        <v>0</v>
      </c>
    </row>
    <row r="19" spans="1:94" x14ac:dyDescent="0.3">
      <c r="A19" s="23" t="s">
        <v>33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</row>
    <row r="20" spans="1:94" x14ac:dyDescent="0.3">
      <c r="C20" s="14"/>
    </row>
  </sheetData>
  <sheetProtection algorithmName="SHA-512" hashValue="4jE0Lty1dmV3jhgQGG7DNoX5Xm+V+ZivLVvhjXzjPZY/xjPiPnfhN0Mtlw15PzgzKgekA/qW3D8hQXIPcbV14A==" saltValue="K+3BWj1ZVHWJ2oidc0EpCA==" spinCount="100000" sheet="1" objects="1" scenarios="1" selectLockedCells="1"/>
  <mergeCells count="2">
    <mergeCell ref="A3:A4"/>
    <mergeCell ref="F1:G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4"/>
  <sheetViews>
    <sheetView showGridLines="0" workbookViewId="0">
      <selection sqref="A1:J1"/>
    </sheetView>
  </sheetViews>
  <sheetFormatPr defaultRowHeight="14.4" x14ac:dyDescent="0.3"/>
  <cols>
    <col min="1" max="1" width="4.33203125" customWidth="1"/>
    <col min="2" max="3" width="9.109375" style="2"/>
    <col min="4" max="4" width="11.109375" style="2" customWidth="1"/>
    <col min="5" max="6" width="18.6640625" style="2" customWidth="1"/>
    <col min="7" max="9" width="18.6640625" style="4" customWidth="1"/>
    <col min="10" max="10" width="4.44140625" customWidth="1"/>
    <col min="11" max="11" width="5.44140625" customWidth="1"/>
    <col min="12" max="12" width="11.88671875" customWidth="1"/>
    <col min="13" max="13" width="10.6640625" bestFit="1" customWidth="1"/>
  </cols>
  <sheetData>
    <row r="1" spans="1:13" ht="44.25" customHeight="1" x14ac:dyDescent="0.3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42" customHeight="1" x14ac:dyDescent="0.3">
      <c r="A2" s="9"/>
      <c r="B2" s="25" t="s">
        <v>3</v>
      </c>
      <c r="C2" s="25" t="s">
        <v>4</v>
      </c>
      <c r="D2" s="25" t="s">
        <v>5</v>
      </c>
      <c r="E2" s="25" t="s">
        <v>17</v>
      </c>
      <c r="F2" s="25" t="s">
        <v>11</v>
      </c>
      <c r="G2" s="26" t="s">
        <v>12</v>
      </c>
      <c r="H2" s="26" t="s">
        <v>6</v>
      </c>
      <c r="I2" s="26" t="s">
        <v>7</v>
      </c>
      <c r="J2" s="9"/>
    </row>
    <row r="3" spans="1:13" x14ac:dyDescent="0.3">
      <c r="A3" s="9"/>
      <c r="B3" s="27">
        <v>1</v>
      </c>
      <c r="C3" s="27">
        <f>IFERROR(IF(ISERROR(B3),NA(),Dados!$G$7+B3-1),"")</f>
        <v>0</v>
      </c>
      <c r="D3" s="28">
        <f>IFERROR(IF(B3="","",HLOOKUP(B3,'Investimento ao mês'!$B$4:$CP$19,16,0)),"")</f>
        <v>0</v>
      </c>
      <c r="E3" s="29">
        <f>IF(B3="","",HLOOKUP(B3,'Investimento ao mês'!$B$4:$CP$18,15,0))</f>
        <v>0</v>
      </c>
      <c r="F3" s="29">
        <f>IF((B3)="","",SUM(E$3:E3))</f>
        <v>0</v>
      </c>
      <c r="G3" s="29">
        <f>IF(B3="","",'Investimento ao mês'!B18*D3)</f>
        <v>0</v>
      </c>
      <c r="H3" s="29">
        <f>IF(B3="","",SUM(G$3:G3))</f>
        <v>0</v>
      </c>
      <c r="I3" s="29">
        <f>IF(B3="","",E3+G3)</f>
        <v>0</v>
      </c>
      <c r="J3" s="9"/>
      <c r="L3" s="3"/>
    </row>
    <row r="4" spans="1:13" x14ac:dyDescent="0.3">
      <c r="A4" s="9"/>
      <c r="B4" s="27" t="str">
        <f>IFERROR(IF(B3&lt;Resumo!$F$11,B3+1,NA()),"")</f>
        <v/>
      </c>
      <c r="C4" s="27" t="str">
        <f>IFERROR(IF(ISERROR(B4),NA(),Dados!$G$7+B4-1),"")</f>
        <v/>
      </c>
      <c r="D4" s="28" t="str">
        <f>IF(B4="","",IF(HLOOKUP(B4,'Investimento ao mês'!$B$4:$CP$19,16,0)="",Resultado!$D$3,HLOOKUP(B4,'Investimento ao mês'!$B$4:$CP$19,16,0)))</f>
        <v/>
      </c>
      <c r="E4" s="29" t="str">
        <f>IF(B4="","",HLOOKUP(B4,'Investimento ao mês'!$B$4:$CP$18,15,0))</f>
        <v/>
      </c>
      <c r="F4" s="29" t="str">
        <f>IF((B4)="","",SUM(E$3:E4))</f>
        <v/>
      </c>
      <c r="G4" s="29" t="str">
        <f>IF(B4="","",I3*D4)</f>
        <v/>
      </c>
      <c r="H4" s="29" t="str">
        <f>IF(B4="","",SUM(G$3:G4))</f>
        <v/>
      </c>
      <c r="I4" s="29" t="str">
        <f t="shared" ref="I4:I67" si="0">IF(B4="","",I3+E4+G4)</f>
        <v/>
      </c>
      <c r="J4" s="9"/>
    </row>
    <row r="5" spans="1:13" x14ac:dyDescent="0.3">
      <c r="A5" s="9"/>
      <c r="B5" s="27" t="str">
        <f>IFERROR(IF(B4&lt;Resumo!$F$11,B4+1,NA()),"")</f>
        <v/>
      </c>
      <c r="C5" s="27" t="str">
        <f>IFERROR(IF(ISERROR(B5),NA(),Dados!$G$7+B5-1),"")</f>
        <v/>
      </c>
      <c r="D5" s="28" t="str">
        <f>IF(B5="","",IF(HLOOKUP(B5,'Investimento ao mês'!$B$4:$CP$19,16,0)="",Resultado!$D$3,HLOOKUP(B5,'Investimento ao mês'!$B$4:$CP$19,16,0)))</f>
        <v/>
      </c>
      <c r="E5" s="29" t="str">
        <f>IF(B5="","",HLOOKUP(B5,'Investimento ao mês'!$B$4:$CP$18,15,0))</f>
        <v/>
      </c>
      <c r="F5" s="29" t="str">
        <f>IF((B5)="","",SUM(E$3:E5))</f>
        <v/>
      </c>
      <c r="G5" s="29" t="str">
        <f>IF(B5="","",I4*D5)</f>
        <v/>
      </c>
      <c r="H5" s="29" t="str">
        <f>IF(B5="","",SUM(G$3:G5))</f>
        <v/>
      </c>
      <c r="I5" s="29" t="str">
        <f t="shared" si="0"/>
        <v/>
      </c>
      <c r="J5" s="9"/>
    </row>
    <row r="6" spans="1:13" x14ac:dyDescent="0.3">
      <c r="A6" s="9"/>
      <c r="B6" s="27" t="str">
        <f>IFERROR(IF(B5&lt;Resumo!$F$11,B5+1,NA()),"")</f>
        <v/>
      </c>
      <c r="C6" s="27" t="str">
        <f>IFERROR(IF(ISERROR(B6),NA(),Dados!$G$7+B6-1),"")</f>
        <v/>
      </c>
      <c r="D6" s="28" t="str">
        <f>IF(B6="","",IF(HLOOKUP(B6,'Investimento ao mês'!$B$4:$CP$19,16,0)="",Resultado!$D$3,HLOOKUP(B6,'Investimento ao mês'!$B$4:$CP$19,16,0)))</f>
        <v/>
      </c>
      <c r="E6" s="29" t="str">
        <f>IF(B6="","",HLOOKUP(B6,'Investimento ao mês'!$B$4:$CP$18,15,0))</f>
        <v/>
      </c>
      <c r="F6" s="29" t="str">
        <f>IF((B6)="","",SUM(E$3:E6))</f>
        <v/>
      </c>
      <c r="G6" s="29" t="str">
        <f t="shared" ref="G6:G67" si="1">IF(B6="","",I5*D6)</f>
        <v/>
      </c>
      <c r="H6" s="29" t="str">
        <f>IF(B6="","",SUM(G$3:G6))</f>
        <v/>
      </c>
      <c r="I6" s="29" t="str">
        <f t="shared" si="0"/>
        <v/>
      </c>
      <c r="J6" s="9"/>
      <c r="L6" s="5"/>
      <c r="M6" s="3"/>
    </row>
    <row r="7" spans="1:13" x14ac:dyDescent="0.3">
      <c r="A7" s="9"/>
      <c r="B7" s="27" t="str">
        <f>IFERROR(IF(B6&lt;Resumo!$F$11,B6+1,NA()),"")</f>
        <v/>
      </c>
      <c r="C7" s="27" t="str">
        <f>IFERROR(IF(ISERROR(B7),NA(),Dados!$G$7+B7-1),"")</f>
        <v/>
      </c>
      <c r="D7" s="28" t="str">
        <f>IF(B7="","",IF(HLOOKUP(B7,'Investimento ao mês'!$B$4:$CP$19,16,0)="",Resultado!$D$3,HLOOKUP(B7,'Investimento ao mês'!$B$4:$CP$19,16,0)))</f>
        <v/>
      </c>
      <c r="E7" s="29" t="str">
        <f>IF(B7="","",HLOOKUP(B7,'Investimento ao mês'!$B$4:$CP$18,15,0))</f>
        <v/>
      </c>
      <c r="F7" s="29" t="str">
        <f>IF((B7)="","",SUM(E$3:E7))</f>
        <v/>
      </c>
      <c r="G7" s="29" t="str">
        <f t="shared" si="1"/>
        <v/>
      </c>
      <c r="H7" s="29" t="str">
        <f>IF(B7="","",SUM(G$3:G7))</f>
        <v/>
      </c>
      <c r="I7" s="29" t="str">
        <f t="shared" si="0"/>
        <v/>
      </c>
      <c r="J7" s="9"/>
      <c r="L7" s="1"/>
    </row>
    <row r="8" spans="1:13" x14ac:dyDescent="0.3">
      <c r="A8" s="9"/>
      <c r="B8" s="27" t="str">
        <f>IFERROR(IF(B7&lt;Resumo!$F$11,B7+1,NA()),"")</f>
        <v/>
      </c>
      <c r="C8" s="27" t="str">
        <f>IFERROR(IF(ISERROR(B8),NA(),Dados!$G$7+B8-1),"")</f>
        <v/>
      </c>
      <c r="D8" s="28" t="str">
        <f>IF(B8="","",IF(HLOOKUP(B8,'Investimento ao mês'!$B$4:$CP$19,16,0)="",Resultado!$D$3,HLOOKUP(B8,'Investimento ao mês'!$B$4:$CP$19,16,0)))</f>
        <v/>
      </c>
      <c r="E8" s="29" t="str">
        <f>IF(B8="","",HLOOKUP(B8,'Investimento ao mês'!$B$4:$CP$18,15,0))</f>
        <v/>
      </c>
      <c r="F8" s="29" t="str">
        <f>IF((B8)="","",SUM(E$3:E8))</f>
        <v/>
      </c>
      <c r="G8" s="29" t="str">
        <f t="shared" si="1"/>
        <v/>
      </c>
      <c r="H8" s="29" t="str">
        <f>IF(B8="","",SUM(G$3:G8))</f>
        <v/>
      </c>
      <c r="I8" s="29" t="str">
        <f t="shared" si="0"/>
        <v/>
      </c>
      <c r="J8" s="9"/>
    </row>
    <row r="9" spans="1:13" x14ac:dyDescent="0.3">
      <c r="A9" s="9"/>
      <c r="B9" s="27" t="str">
        <f>IFERROR(IF(B8&lt;Resumo!$F$11,B8+1,NA()),"")</f>
        <v/>
      </c>
      <c r="C9" s="27" t="str">
        <f>IFERROR(IF(ISERROR(B9),NA(),Dados!$G$7+B9-1),"")</f>
        <v/>
      </c>
      <c r="D9" s="28" t="str">
        <f>IF(B9="","",IF(HLOOKUP(B9,'Investimento ao mês'!$B$4:$CP$19,16,0)="",Resultado!$D$3,HLOOKUP(B9,'Investimento ao mês'!$B$4:$CP$19,16,0)))</f>
        <v/>
      </c>
      <c r="E9" s="29" t="str">
        <f>IF(B9="","",HLOOKUP(B9,'Investimento ao mês'!$B$4:$CP$18,15,0))</f>
        <v/>
      </c>
      <c r="F9" s="29" t="str">
        <f>IF((B9)="","",SUM(E$3:E9))</f>
        <v/>
      </c>
      <c r="G9" s="29" t="str">
        <f t="shared" si="1"/>
        <v/>
      </c>
      <c r="H9" s="29" t="str">
        <f>IF(B9="","",SUM(G$3:G9))</f>
        <v/>
      </c>
      <c r="I9" s="29" t="str">
        <f t="shared" si="0"/>
        <v/>
      </c>
      <c r="J9" s="9"/>
      <c r="L9" s="3"/>
    </row>
    <row r="10" spans="1:13" x14ac:dyDescent="0.3">
      <c r="A10" s="9"/>
      <c r="B10" s="27" t="str">
        <f>IFERROR(IF(B9&lt;Resumo!$F$11,B9+1,NA()),"")</f>
        <v/>
      </c>
      <c r="C10" s="27" t="str">
        <f>IFERROR(IF(ISERROR(B10),NA(),Dados!$G$7+B10-1),"")</f>
        <v/>
      </c>
      <c r="D10" s="28" t="str">
        <f>IF(B10="","",IF(HLOOKUP(B10,'Investimento ao mês'!$B$4:$CP$19,16,0)="",Resultado!$D$3,HLOOKUP(B10,'Investimento ao mês'!$B$4:$CP$19,16,0)))</f>
        <v/>
      </c>
      <c r="E10" s="29" t="str">
        <f>IF(B10="","",HLOOKUP(B10,'Investimento ao mês'!$B$4:$CP$18,15,0))</f>
        <v/>
      </c>
      <c r="F10" s="29" t="str">
        <f>IF((B10)="","",SUM(E$3:E10))</f>
        <v/>
      </c>
      <c r="G10" s="29" t="str">
        <f t="shared" si="1"/>
        <v/>
      </c>
      <c r="H10" s="29" t="str">
        <f>IF(B10="","",SUM(G$3:G10))</f>
        <v/>
      </c>
      <c r="I10" s="29" t="str">
        <f t="shared" si="0"/>
        <v/>
      </c>
      <c r="J10" s="9"/>
      <c r="L10" s="3"/>
    </row>
    <row r="11" spans="1:13" x14ac:dyDescent="0.3">
      <c r="A11" s="9"/>
      <c r="B11" s="27" t="str">
        <f>IFERROR(IF(B10&lt;Resumo!$F$11,B10+1,NA()),"")</f>
        <v/>
      </c>
      <c r="C11" s="27" t="str">
        <f>IFERROR(IF(ISERROR(B11),NA(),Dados!$G$7+B11-1),"")</f>
        <v/>
      </c>
      <c r="D11" s="28" t="str">
        <f>IF(B11="","",IF(HLOOKUP(B11,'Investimento ao mês'!$B$4:$CP$19,16,0)="",Resultado!$D$3,HLOOKUP(B11,'Investimento ao mês'!$B$4:$CP$19,16,0)))</f>
        <v/>
      </c>
      <c r="E11" s="29" t="str">
        <f>IF(B11="","",HLOOKUP(B11,'Investimento ao mês'!$B$4:$CP$18,15,0))</f>
        <v/>
      </c>
      <c r="F11" s="29" t="str">
        <f>IF((B11)="","",SUM(E$3:E11))</f>
        <v/>
      </c>
      <c r="G11" s="29" t="str">
        <f t="shared" si="1"/>
        <v/>
      </c>
      <c r="H11" s="29" t="str">
        <f>IF(B11="","",SUM(G$3:G11))</f>
        <v/>
      </c>
      <c r="I11" s="29" t="str">
        <f t="shared" si="0"/>
        <v/>
      </c>
      <c r="J11" s="9"/>
      <c r="L11" s="3"/>
    </row>
    <row r="12" spans="1:13" x14ac:dyDescent="0.3">
      <c r="A12" s="9"/>
      <c r="B12" s="27" t="str">
        <f>IFERROR(IF(B11&lt;Resumo!$F$11,B11+1,NA()),"")</f>
        <v/>
      </c>
      <c r="C12" s="27" t="str">
        <f>IFERROR(IF(ISERROR(B12),NA(),Dados!$G$7+B12-1),"")</f>
        <v/>
      </c>
      <c r="D12" s="28" t="str">
        <f>IF(B12="","",IF(HLOOKUP(B12,'Investimento ao mês'!$B$4:$CP$19,16,0)="",Resultado!$D$3,HLOOKUP(B12,'Investimento ao mês'!$B$4:$CP$19,16,0)))</f>
        <v/>
      </c>
      <c r="E12" s="29" t="str">
        <f>IF(B12="","",HLOOKUP(B12,'Investimento ao mês'!$B$4:$CP$18,15,0))</f>
        <v/>
      </c>
      <c r="F12" s="29" t="str">
        <f>IF((B12)="","",SUM(E$3:E12))</f>
        <v/>
      </c>
      <c r="G12" s="29" t="str">
        <f t="shared" si="1"/>
        <v/>
      </c>
      <c r="H12" s="29" t="str">
        <f>IF(B12="","",SUM(G$3:G12))</f>
        <v/>
      </c>
      <c r="I12" s="29" t="str">
        <f t="shared" si="0"/>
        <v/>
      </c>
      <c r="J12" s="9"/>
      <c r="L12" s="3"/>
    </row>
    <row r="13" spans="1:13" x14ac:dyDescent="0.3">
      <c r="A13" s="9"/>
      <c r="B13" s="27" t="str">
        <f>IFERROR(IF(B12&lt;Resumo!$F$11,B12+1,NA()),"")</f>
        <v/>
      </c>
      <c r="C13" s="27" t="str">
        <f>IFERROR(IF(ISERROR(B13),NA(),Dados!$G$7+B13-1),"")</f>
        <v/>
      </c>
      <c r="D13" s="28" t="str">
        <f>IF(B13="","",IF(HLOOKUP(B13,'Investimento ao mês'!$B$4:$CP$19,16,0)="",Resultado!$D$3,HLOOKUP(B13,'Investimento ao mês'!$B$4:$CP$19,16,0)))</f>
        <v/>
      </c>
      <c r="E13" s="29" t="str">
        <f>IF(B13="","",HLOOKUP(B13,'Investimento ao mês'!$B$4:$CP$18,15,0))</f>
        <v/>
      </c>
      <c r="F13" s="29" t="str">
        <f>IF((B13)="","",SUM(E$3:E13))</f>
        <v/>
      </c>
      <c r="G13" s="29" t="str">
        <f t="shared" si="1"/>
        <v/>
      </c>
      <c r="H13" s="29" t="str">
        <f>IF(B13="","",SUM(G$3:G13))</f>
        <v/>
      </c>
      <c r="I13" s="29" t="str">
        <f t="shared" si="0"/>
        <v/>
      </c>
      <c r="J13" s="9"/>
      <c r="L13" s="3"/>
    </row>
    <row r="14" spans="1:13" x14ac:dyDescent="0.3">
      <c r="A14" s="9"/>
      <c r="B14" s="27" t="str">
        <f>IFERROR(IF(B13&lt;Resumo!$F$11,B13+1,NA()),"")</f>
        <v/>
      </c>
      <c r="C14" s="27" t="str">
        <f>IFERROR(IF(ISERROR(B14),NA(),Dados!$G$7+B14-1),"")</f>
        <v/>
      </c>
      <c r="D14" s="28" t="str">
        <f>IF(B14="","",IF(HLOOKUP(B14,'Investimento ao mês'!$B$4:$CP$19,16,0)="",Resultado!$D$3,HLOOKUP(B14,'Investimento ao mês'!$B$4:$CP$19,16,0)))</f>
        <v/>
      </c>
      <c r="E14" s="29" t="str">
        <f>IF(B14="","",HLOOKUP(B14,'Investimento ao mês'!$B$4:$CP$18,15,0))</f>
        <v/>
      </c>
      <c r="F14" s="29" t="str">
        <f>IF((B14)="","",SUM(E$3:E14))</f>
        <v/>
      </c>
      <c r="G14" s="29" t="str">
        <f t="shared" si="1"/>
        <v/>
      </c>
      <c r="H14" s="29" t="str">
        <f>IF(B14="","",SUM(G$3:G14))</f>
        <v/>
      </c>
      <c r="I14" s="29" t="str">
        <f t="shared" si="0"/>
        <v/>
      </c>
      <c r="J14" s="9"/>
    </row>
    <row r="15" spans="1:13" x14ac:dyDescent="0.3">
      <c r="A15" s="9"/>
      <c r="B15" s="27" t="str">
        <f>IFERROR(IF(B14&lt;Resumo!$F$11,B14+1,NA()),"")</f>
        <v/>
      </c>
      <c r="C15" s="27" t="str">
        <f>IFERROR(IF(ISERROR(B15),NA(),Dados!$G$7+B15-1),"")</f>
        <v/>
      </c>
      <c r="D15" s="28" t="str">
        <f>IF(B15="","",IF(HLOOKUP(B15,'Investimento ao mês'!$B$4:$CP$19,16,0)="",Resultado!$D$3,HLOOKUP(B15,'Investimento ao mês'!$B$4:$CP$19,16,0)))</f>
        <v/>
      </c>
      <c r="E15" s="29" t="str">
        <f>IF(B15="","",HLOOKUP(B15,'Investimento ao mês'!$B$4:$CP$18,15,0))</f>
        <v/>
      </c>
      <c r="F15" s="29" t="str">
        <f>IF((B15)="","",SUM(E$3:E15))</f>
        <v/>
      </c>
      <c r="G15" s="29" t="str">
        <f t="shared" si="1"/>
        <v/>
      </c>
      <c r="H15" s="29" t="str">
        <f>IF(B15="","",SUM(G$3:G15))</f>
        <v/>
      </c>
      <c r="I15" s="29" t="str">
        <f t="shared" si="0"/>
        <v/>
      </c>
      <c r="J15" s="9"/>
    </row>
    <row r="16" spans="1:13" x14ac:dyDescent="0.3">
      <c r="A16" s="9"/>
      <c r="B16" s="27" t="str">
        <f>IFERROR(IF(B15&lt;Resumo!$F$11,B15+1,NA()),"")</f>
        <v/>
      </c>
      <c r="C16" s="27" t="str">
        <f>IFERROR(IF(ISERROR(B16),NA(),Dados!$G$7+B16-1),"")</f>
        <v/>
      </c>
      <c r="D16" s="28" t="str">
        <f>IF(B16="","",IF(HLOOKUP(B16,'Investimento ao mês'!$B$4:$CP$19,16,0)="",Resultado!$D$3,HLOOKUP(B16,'Investimento ao mês'!$B$4:$CP$19,16,0)))</f>
        <v/>
      </c>
      <c r="E16" s="29" t="str">
        <f>IF(B16="","",HLOOKUP(B16,'Investimento ao mês'!$B$4:$CP$18,15,0))</f>
        <v/>
      </c>
      <c r="F16" s="29" t="str">
        <f>IF((B16)="","",SUM(E$3:E16))</f>
        <v/>
      </c>
      <c r="G16" s="29" t="str">
        <f t="shared" si="1"/>
        <v/>
      </c>
      <c r="H16" s="29" t="str">
        <f>IF(B16="","",SUM(G$3:G16))</f>
        <v/>
      </c>
      <c r="I16" s="29" t="str">
        <f t="shared" si="0"/>
        <v/>
      </c>
      <c r="J16" s="9"/>
    </row>
    <row r="17" spans="1:10" x14ac:dyDescent="0.3">
      <c r="A17" s="9"/>
      <c r="B17" s="27" t="str">
        <f>IFERROR(IF(B16&lt;Resumo!$F$11,B16+1,NA()),"")</f>
        <v/>
      </c>
      <c r="C17" s="27" t="str">
        <f>IFERROR(IF(ISERROR(B17),NA(),Dados!$G$7+B17-1),"")</f>
        <v/>
      </c>
      <c r="D17" s="28" t="str">
        <f>IF(B17="","",IF(HLOOKUP(B17,'Investimento ao mês'!$B$4:$CP$19,16,0)="",Resultado!$D$3,HLOOKUP(B17,'Investimento ao mês'!$B$4:$CP$19,16,0)))</f>
        <v/>
      </c>
      <c r="E17" s="29" t="str">
        <f>IF(B17="","",HLOOKUP(B17,'Investimento ao mês'!$B$4:$CP$18,15,0))</f>
        <v/>
      </c>
      <c r="F17" s="29" t="str">
        <f>IF((B17)="","",SUM(E$3:E17))</f>
        <v/>
      </c>
      <c r="G17" s="29" t="str">
        <f>IF(B17="","",I16*D17)</f>
        <v/>
      </c>
      <c r="H17" s="29" t="str">
        <f>IF(B17="","",SUM(G$3:G17))</f>
        <v/>
      </c>
      <c r="I17" s="29" t="str">
        <f t="shared" si="0"/>
        <v/>
      </c>
      <c r="J17" s="9"/>
    </row>
    <row r="18" spans="1:10" x14ac:dyDescent="0.3">
      <c r="A18" s="9"/>
      <c r="B18" s="27" t="str">
        <f>IFERROR(IF(B17&lt;Resumo!$F$11,B17+1,NA()),"")</f>
        <v/>
      </c>
      <c r="C18" s="27" t="str">
        <f>IFERROR(IF(ISERROR(B18),NA(),Dados!$G$7+B18-1),"")</f>
        <v/>
      </c>
      <c r="D18" s="28" t="str">
        <f>IF(B18="","",IF(HLOOKUP(B18,'Investimento ao mês'!$B$4:$CP$19,16,0)="",Resultado!$D$3,HLOOKUP(B18,'Investimento ao mês'!$B$4:$CP$19,16,0)))</f>
        <v/>
      </c>
      <c r="E18" s="29" t="str">
        <f>IF(B18="","",HLOOKUP(B18,'Investimento ao mês'!$B$4:$CP$18,15,0))</f>
        <v/>
      </c>
      <c r="F18" s="29" t="str">
        <f>IF((B18)="","",SUM(E$3:E18))</f>
        <v/>
      </c>
      <c r="G18" s="29" t="str">
        <f t="shared" si="1"/>
        <v/>
      </c>
      <c r="H18" s="29" t="str">
        <f>IF(B18="","",SUM(G$3:G18))</f>
        <v/>
      </c>
      <c r="I18" s="29" t="str">
        <f t="shared" si="0"/>
        <v/>
      </c>
      <c r="J18" s="9"/>
    </row>
    <row r="19" spans="1:10" x14ac:dyDescent="0.3">
      <c r="A19" s="9"/>
      <c r="B19" s="27" t="str">
        <f>IFERROR(IF(B18&lt;Resumo!$F$11,B18+1,NA()),"")</f>
        <v/>
      </c>
      <c r="C19" s="27" t="str">
        <f>IFERROR(IF(ISERROR(B19),NA(),Dados!$G$7+B19-1),"")</f>
        <v/>
      </c>
      <c r="D19" s="28" t="str">
        <f>IF(B19="","",IF(HLOOKUP(B19,'Investimento ao mês'!$B$4:$CP$19,16,0)="",Resultado!$D$3,HLOOKUP(B19,'Investimento ao mês'!$B$4:$CP$19,16,0)))</f>
        <v/>
      </c>
      <c r="E19" s="29" t="str">
        <f>IF(B19="","",HLOOKUP(B19,'Investimento ao mês'!$B$4:$CP$18,15,0))</f>
        <v/>
      </c>
      <c r="F19" s="29" t="str">
        <f>IF((B19)="","",SUM(E$3:E19))</f>
        <v/>
      </c>
      <c r="G19" s="29" t="str">
        <f t="shared" si="1"/>
        <v/>
      </c>
      <c r="H19" s="29" t="str">
        <f>IF(B19="","",SUM(G$3:G19))</f>
        <v/>
      </c>
      <c r="I19" s="29" t="str">
        <f t="shared" si="0"/>
        <v/>
      </c>
      <c r="J19" s="9"/>
    </row>
    <row r="20" spans="1:10" x14ac:dyDescent="0.3">
      <c r="A20" s="9"/>
      <c r="B20" s="27" t="str">
        <f>IFERROR(IF(B19&lt;Resumo!$F$11,B19+1,NA()),"")</f>
        <v/>
      </c>
      <c r="C20" s="27" t="str">
        <f>IFERROR(IF(ISERROR(B20),NA(),Dados!$G$7+B20-1),"")</f>
        <v/>
      </c>
      <c r="D20" s="28" t="str">
        <f>IF(B20="","",IF(HLOOKUP(B20,'Investimento ao mês'!$B$4:$CP$19,16,0)="",Resultado!$D$3,HLOOKUP(B20,'Investimento ao mês'!$B$4:$CP$19,16,0)))</f>
        <v/>
      </c>
      <c r="E20" s="29" t="str">
        <f>IF(B20="","",HLOOKUP(B20,'Investimento ao mês'!$B$4:$CP$18,15,0))</f>
        <v/>
      </c>
      <c r="F20" s="29" t="str">
        <f>IF((B20)="","",SUM(E$3:E20))</f>
        <v/>
      </c>
      <c r="G20" s="29" t="str">
        <f t="shared" si="1"/>
        <v/>
      </c>
      <c r="H20" s="29" t="str">
        <f>IF(B20="","",SUM(G$3:G20))</f>
        <v/>
      </c>
      <c r="I20" s="29" t="str">
        <f t="shared" si="0"/>
        <v/>
      </c>
      <c r="J20" s="9"/>
    </row>
    <row r="21" spans="1:10" x14ac:dyDescent="0.3">
      <c r="A21" s="9"/>
      <c r="B21" s="27" t="str">
        <f>IFERROR(IF(B20&lt;Resumo!$F$11,B20+1,NA()),"")</f>
        <v/>
      </c>
      <c r="C21" s="27" t="str">
        <f>IFERROR(IF(ISERROR(B21),NA(),Dados!$G$7+B21-1),"")</f>
        <v/>
      </c>
      <c r="D21" s="28" t="str">
        <f>IF(B21="","",IF(HLOOKUP(B21,'Investimento ao mês'!$B$4:$CP$19,16,0)="",Resultado!$D$3,HLOOKUP(B21,'Investimento ao mês'!$B$4:$CP$19,16,0)))</f>
        <v/>
      </c>
      <c r="E21" s="29" t="str">
        <f>IF(B21="","",HLOOKUP(B21,'Investimento ao mês'!$B$4:$CP$18,15,0))</f>
        <v/>
      </c>
      <c r="F21" s="29" t="str">
        <f>IF((B21)="","",SUM(E$3:E21))</f>
        <v/>
      </c>
      <c r="G21" s="29" t="str">
        <f t="shared" si="1"/>
        <v/>
      </c>
      <c r="H21" s="29" t="str">
        <f>IF(B21="","",SUM(G$3:G21))</f>
        <v/>
      </c>
      <c r="I21" s="29" t="str">
        <f t="shared" si="0"/>
        <v/>
      </c>
      <c r="J21" s="9"/>
    </row>
    <row r="22" spans="1:10" x14ac:dyDescent="0.3">
      <c r="A22" s="9"/>
      <c r="B22" s="27" t="str">
        <f>IFERROR(IF(B21&lt;Resumo!$F$11,B21+1,NA()),"")</f>
        <v/>
      </c>
      <c r="C22" s="27" t="str">
        <f>IFERROR(IF(ISERROR(B22),NA(),Dados!$G$7+B22-1),"")</f>
        <v/>
      </c>
      <c r="D22" s="28" t="str">
        <f>IF(B22="","",IF(HLOOKUP(B22,'Investimento ao mês'!$B$4:$CP$19,16,0)="",Resultado!$D$3,HLOOKUP(B22,'Investimento ao mês'!$B$4:$CP$19,16,0)))</f>
        <v/>
      </c>
      <c r="E22" s="29" t="str">
        <f>IF(B22="","",HLOOKUP(B22,'Investimento ao mês'!$B$4:$CP$18,15,0))</f>
        <v/>
      </c>
      <c r="F22" s="29" t="str">
        <f>IF((B22)="","",SUM(E$3:E22))</f>
        <v/>
      </c>
      <c r="G22" s="29" t="str">
        <f t="shared" si="1"/>
        <v/>
      </c>
      <c r="H22" s="29" t="str">
        <f>IF(B22="","",SUM(G$3:G22))</f>
        <v/>
      </c>
      <c r="I22" s="29" t="str">
        <f t="shared" si="0"/>
        <v/>
      </c>
      <c r="J22" s="9"/>
    </row>
    <row r="23" spans="1:10" x14ac:dyDescent="0.3">
      <c r="A23" s="9"/>
      <c r="B23" s="27" t="str">
        <f>IFERROR(IF(B22&lt;Resumo!$F$11,B22+1,NA()),"")</f>
        <v/>
      </c>
      <c r="C23" s="27" t="str">
        <f>IFERROR(IF(ISERROR(B23),NA(),Dados!$G$7+B23-1),"")</f>
        <v/>
      </c>
      <c r="D23" s="28" t="str">
        <f>IF(B23="","",IF(HLOOKUP(B23,'Investimento ao mês'!$B$4:$CP$19,16,0)="",Resultado!$D$3,HLOOKUP(B23,'Investimento ao mês'!$B$4:$CP$19,16,0)))</f>
        <v/>
      </c>
      <c r="E23" s="29" t="str">
        <f>IF(B23="","",HLOOKUP(B23,'Investimento ao mês'!$B$4:$CP$18,15,0))</f>
        <v/>
      </c>
      <c r="F23" s="29" t="str">
        <f>IF((B23)="","",SUM(E$3:E23))</f>
        <v/>
      </c>
      <c r="G23" s="29" t="str">
        <f t="shared" si="1"/>
        <v/>
      </c>
      <c r="H23" s="29" t="str">
        <f>IF(B23="","",SUM(G$3:G23))</f>
        <v/>
      </c>
      <c r="I23" s="29" t="str">
        <f t="shared" si="0"/>
        <v/>
      </c>
      <c r="J23" s="9"/>
    </row>
    <row r="24" spans="1:10" x14ac:dyDescent="0.3">
      <c r="A24" s="9"/>
      <c r="B24" s="27" t="str">
        <f>IFERROR(IF(B23&lt;Resumo!$F$11,B23+1,NA()),"")</f>
        <v/>
      </c>
      <c r="C24" s="27" t="str">
        <f>IFERROR(IF(ISERROR(B24),NA(),Dados!$G$7+B24-1),"")</f>
        <v/>
      </c>
      <c r="D24" s="28" t="str">
        <f>IF(B24="","",IF(HLOOKUP(B24,'Investimento ao mês'!$B$4:$CP$19,16,0)="",Resultado!$D$3,HLOOKUP(B24,'Investimento ao mês'!$B$4:$CP$19,16,0)))</f>
        <v/>
      </c>
      <c r="E24" s="29" t="str">
        <f>IF(B24="","",HLOOKUP(B24,'Investimento ao mês'!$B$4:$CP$18,15,0))</f>
        <v/>
      </c>
      <c r="F24" s="29" t="str">
        <f>IF((B24)="","",SUM(E$3:E24))</f>
        <v/>
      </c>
      <c r="G24" s="29" t="str">
        <f t="shared" si="1"/>
        <v/>
      </c>
      <c r="H24" s="29" t="str">
        <f>IF(B24="","",SUM(G$3:G24))</f>
        <v/>
      </c>
      <c r="I24" s="29" t="str">
        <f t="shared" si="0"/>
        <v/>
      </c>
      <c r="J24" s="9"/>
    </row>
    <row r="25" spans="1:10" x14ac:dyDescent="0.3">
      <c r="A25" s="9"/>
      <c r="B25" s="27" t="str">
        <f>IFERROR(IF(B24&lt;Resumo!$F$11,B24+1,NA()),"")</f>
        <v/>
      </c>
      <c r="C25" s="27" t="str">
        <f>IFERROR(IF(ISERROR(B25),NA(),Dados!$G$7+B25-1),"")</f>
        <v/>
      </c>
      <c r="D25" s="28" t="str">
        <f>IF(B25="","",IF(HLOOKUP(B25,'Investimento ao mês'!$B$4:$CP$19,16,0)="",Resultado!$D$3,HLOOKUP(B25,'Investimento ao mês'!$B$4:$CP$19,16,0)))</f>
        <v/>
      </c>
      <c r="E25" s="29" t="str">
        <f>IF(B25="","",HLOOKUP(B25,'Investimento ao mês'!$B$4:$CP$18,15,0))</f>
        <v/>
      </c>
      <c r="F25" s="29" t="str">
        <f>IF((B25)="","",SUM(E$3:E25))</f>
        <v/>
      </c>
      <c r="G25" s="29" t="str">
        <f t="shared" si="1"/>
        <v/>
      </c>
      <c r="H25" s="29" t="str">
        <f>IF(B25="","",SUM(G$3:G25))</f>
        <v/>
      </c>
      <c r="I25" s="29" t="str">
        <f t="shared" si="0"/>
        <v/>
      </c>
      <c r="J25" s="9"/>
    </row>
    <row r="26" spans="1:10" x14ac:dyDescent="0.3">
      <c r="A26" s="9"/>
      <c r="B26" s="27" t="str">
        <f>IFERROR(IF(B25&lt;Resumo!$F$11,B25+1,NA()),"")</f>
        <v/>
      </c>
      <c r="C26" s="27" t="str">
        <f>IFERROR(IF(ISERROR(B26),NA(),Dados!$G$7+B26-1),"")</f>
        <v/>
      </c>
      <c r="D26" s="28" t="str">
        <f>IF(B26="","",IF(HLOOKUP(B26,'Investimento ao mês'!$B$4:$CP$19,16,0)="",Resultado!$D$3,HLOOKUP(B26,'Investimento ao mês'!$B$4:$CP$19,16,0)))</f>
        <v/>
      </c>
      <c r="E26" s="29" t="str">
        <f>IF(B26="","",HLOOKUP(B26,'Investimento ao mês'!$B$4:$CP$18,15,0))</f>
        <v/>
      </c>
      <c r="F26" s="29" t="str">
        <f>IF((B26)="","",SUM(E$3:E26))</f>
        <v/>
      </c>
      <c r="G26" s="29" t="str">
        <f t="shared" si="1"/>
        <v/>
      </c>
      <c r="H26" s="29" t="str">
        <f>IF(B26="","",SUM(G$3:G26))</f>
        <v/>
      </c>
      <c r="I26" s="29" t="str">
        <f t="shared" si="0"/>
        <v/>
      </c>
      <c r="J26" s="9"/>
    </row>
    <row r="27" spans="1:10" x14ac:dyDescent="0.3">
      <c r="A27" s="9"/>
      <c r="B27" s="27" t="str">
        <f>IFERROR(IF(B26&lt;Resumo!$F$11,B26+1,NA()),"")</f>
        <v/>
      </c>
      <c r="C27" s="27" t="str">
        <f>IFERROR(IF(ISERROR(B27),NA(),Dados!$G$7+B27-1),"")</f>
        <v/>
      </c>
      <c r="D27" s="28" t="str">
        <f>IF(B27="","",IF(HLOOKUP(B27,'Investimento ao mês'!$B$4:$CP$19,16,0)="",Resultado!$D$3,HLOOKUP(B27,'Investimento ao mês'!$B$4:$CP$19,16,0)))</f>
        <v/>
      </c>
      <c r="E27" s="29" t="str">
        <f>IF(B27="","",HLOOKUP(B27,'Investimento ao mês'!$B$4:$CP$18,15,0))</f>
        <v/>
      </c>
      <c r="F27" s="29" t="str">
        <f>IF((B27)="","",SUM(E$3:E27))</f>
        <v/>
      </c>
      <c r="G27" s="29" t="str">
        <f t="shared" si="1"/>
        <v/>
      </c>
      <c r="H27" s="29" t="str">
        <f>IF(B27="","",SUM(G$3:G27))</f>
        <v/>
      </c>
      <c r="I27" s="29" t="str">
        <f t="shared" si="0"/>
        <v/>
      </c>
      <c r="J27" s="9"/>
    </row>
    <row r="28" spans="1:10" x14ac:dyDescent="0.3">
      <c r="A28" s="9"/>
      <c r="B28" s="27" t="str">
        <f>IFERROR(IF(B27&lt;Resumo!$F$11,B27+1,NA()),"")</f>
        <v/>
      </c>
      <c r="C28" s="27" t="str">
        <f>IFERROR(IF(ISERROR(B28),NA(),Dados!$G$7+B28-1),"")</f>
        <v/>
      </c>
      <c r="D28" s="28" t="str">
        <f>IF(B28="","",IF(HLOOKUP(B28,'Investimento ao mês'!$B$4:$CP$19,16,0)="",Resultado!$D$3,HLOOKUP(B28,'Investimento ao mês'!$B$4:$CP$19,16,0)))</f>
        <v/>
      </c>
      <c r="E28" s="29" t="str">
        <f>IF(B28="","",HLOOKUP(B28,'Investimento ao mês'!$B$4:$CP$18,15,0))</f>
        <v/>
      </c>
      <c r="F28" s="29" t="str">
        <f>IF((B28)="","",SUM(E$3:E28))</f>
        <v/>
      </c>
      <c r="G28" s="29" t="str">
        <f t="shared" si="1"/>
        <v/>
      </c>
      <c r="H28" s="29" t="str">
        <f>IF(B28="","",SUM(G$3:G28))</f>
        <v/>
      </c>
      <c r="I28" s="29" t="str">
        <f t="shared" si="0"/>
        <v/>
      </c>
      <c r="J28" s="9"/>
    </row>
    <row r="29" spans="1:10" x14ac:dyDescent="0.3">
      <c r="A29" s="9"/>
      <c r="B29" s="27" t="str">
        <f>IFERROR(IF(B28&lt;Resumo!$F$11,B28+1,NA()),"")</f>
        <v/>
      </c>
      <c r="C29" s="27" t="str">
        <f>IFERROR(IF(ISERROR(B29),NA(),Dados!$G$7+B29-1),"")</f>
        <v/>
      </c>
      <c r="D29" s="28" t="str">
        <f>IF(B29="","",IF(HLOOKUP(B29,'Investimento ao mês'!$B$4:$CP$19,16,0)="",Resultado!$D$3,HLOOKUP(B29,'Investimento ao mês'!$B$4:$CP$19,16,0)))</f>
        <v/>
      </c>
      <c r="E29" s="29" t="str">
        <f>IF(B29="","",HLOOKUP(B29,'Investimento ao mês'!$B$4:$CP$18,15,0))</f>
        <v/>
      </c>
      <c r="F29" s="29" t="str">
        <f>IF((B29)="","",SUM(E$3:E29))</f>
        <v/>
      </c>
      <c r="G29" s="29" t="str">
        <f t="shared" si="1"/>
        <v/>
      </c>
      <c r="H29" s="29" t="str">
        <f>IF(B29="","",SUM(G$3:G29))</f>
        <v/>
      </c>
      <c r="I29" s="29" t="str">
        <f t="shared" si="0"/>
        <v/>
      </c>
      <c r="J29" s="9"/>
    </row>
    <row r="30" spans="1:10" x14ac:dyDescent="0.3">
      <c r="A30" s="9"/>
      <c r="B30" s="27" t="str">
        <f>IFERROR(IF(B29&lt;Resumo!$F$11,B29+1,NA()),"")</f>
        <v/>
      </c>
      <c r="C30" s="27" t="str">
        <f>IFERROR(IF(ISERROR(B30),NA(),Dados!$G$7+B30-1),"")</f>
        <v/>
      </c>
      <c r="D30" s="28" t="str">
        <f>IF(B30="","",IF(HLOOKUP(B30,'Investimento ao mês'!$B$4:$CP$19,16,0)="",Resultado!$D$3,HLOOKUP(B30,'Investimento ao mês'!$B$4:$CP$19,16,0)))</f>
        <v/>
      </c>
      <c r="E30" s="29" t="str">
        <f>IF(B30="","",HLOOKUP(B30,'Investimento ao mês'!$B$4:$CP$18,15,0))</f>
        <v/>
      </c>
      <c r="F30" s="29" t="str">
        <f>IF((B30)="","",SUM(E$3:E30))</f>
        <v/>
      </c>
      <c r="G30" s="29" t="str">
        <f t="shared" si="1"/>
        <v/>
      </c>
      <c r="H30" s="29" t="str">
        <f>IF(B30="","",SUM(G$3:G30))</f>
        <v/>
      </c>
      <c r="I30" s="29" t="str">
        <f t="shared" si="0"/>
        <v/>
      </c>
      <c r="J30" s="9"/>
    </row>
    <row r="31" spans="1:10" x14ac:dyDescent="0.3">
      <c r="A31" s="9"/>
      <c r="B31" s="27" t="str">
        <f>IFERROR(IF(B30&lt;Resumo!$F$11,B30+1,NA()),"")</f>
        <v/>
      </c>
      <c r="C31" s="27" t="str">
        <f>IFERROR(IF(ISERROR(B31),NA(),Dados!$G$7+B31-1),"")</f>
        <v/>
      </c>
      <c r="D31" s="28" t="str">
        <f>IF(B31="","",IF(HLOOKUP(B31,'Investimento ao mês'!$B$4:$CP$19,16,0)="",Resultado!$D$3,HLOOKUP(B31,'Investimento ao mês'!$B$4:$CP$19,16,0)))</f>
        <v/>
      </c>
      <c r="E31" s="29" t="str">
        <f>IF(B31="","",HLOOKUP(B31,'Investimento ao mês'!$B$4:$CP$18,15,0))</f>
        <v/>
      </c>
      <c r="F31" s="29" t="str">
        <f>IF((B31)="","",SUM(E$3:E31))</f>
        <v/>
      </c>
      <c r="G31" s="29" t="str">
        <f t="shared" si="1"/>
        <v/>
      </c>
      <c r="H31" s="29" t="str">
        <f>IF(B31="","",SUM(G$3:G31))</f>
        <v/>
      </c>
      <c r="I31" s="29" t="str">
        <f t="shared" si="0"/>
        <v/>
      </c>
      <c r="J31" s="9"/>
    </row>
    <row r="32" spans="1:10" x14ac:dyDescent="0.3">
      <c r="A32" s="9"/>
      <c r="B32" s="27" t="str">
        <f>IFERROR(IF(B31&lt;Resumo!$F$11,B31+1,NA()),"")</f>
        <v/>
      </c>
      <c r="C32" s="27" t="str">
        <f>IFERROR(IF(ISERROR(B32),NA(),Dados!$G$7+B32-1),"")</f>
        <v/>
      </c>
      <c r="D32" s="28" t="str">
        <f>IF(B32="","",IF(HLOOKUP(B32,'Investimento ao mês'!$B$4:$CP$19,16,0)="",Resultado!$D$3,HLOOKUP(B32,'Investimento ao mês'!$B$4:$CP$19,16,0)))</f>
        <v/>
      </c>
      <c r="E32" s="29" t="str">
        <f>IF(B32="","",HLOOKUP(B32,'Investimento ao mês'!$B$4:$CP$18,15,0))</f>
        <v/>
      </c>
      <c r="F32" s="29" t="str">
        <f>IF((B32)="","",SUM(E$3:E32))</f>
        <v/>
      </c>
      <c r="G32" s="29" t="str">
        <f t="shared" si="1"/>
        <v/>
      </c>
      <c r="H32" s="29" t="str">
        <f>IF(B32="","",SUM(G$3:G32))</f>
        <v/>
      </c>
      <c r="I32" s="29" t="str">
        <f t="shared" si="0"/>
        <v/>
      </c>
      <c r="J32" s="9"/>
    </row>
    <row r="33" spans="1:10" x14ac:dyDescent="0.3">
      <c r="A33" s="9"/>
      <c r="B33" s="27" t="str">
        <f>IFERROR(IF(B32&lt;Resumo!$F$11,B32+1,NA()),"")</f>
        <v/>
      </c>
      <c r="C33" s="27" t="str">
        <f>IFERROR(IF(ISERROR(B33),NA(),Dados!$G$7+B33-1),"")</f>
        <v/>
      </c>
      <c r="D33" s="28" t="str">
        <f>IF(B33="","",IF(HLOOKUP(B33,'Investimento ao mês'!$B$4:$CP$19,16,0)="",Resultado!$D$3,HLOOKUP(B33,'Investimento ao mês'!$B$4:$CP$19,16,0)))</f>
        <v/>
      </c>
      <c r="E33" s="29" t="str">
        <f>IF(B33="","",HLOOKUP(B33,'Investimento ao mês'!$B$4:$CP$18,15,0))</f>
        <v/>
      </c>
      <c r="F33" s="29" t="str">
        <f>IF((B33)="","",SUM(E$3:E33))</f>
        <v/>
      </c>
      <c r="G33" s="29" t="str">
        <f t="shared" si="1"/>
        <v/>
      </c>
      <c r="H33" s="29" t="str">
        <f>IF(B33="","",SUM(G$3:G33))</f>
        <v/>
      </c>
      <c r="I33" s="29" t="str">
        <f t="shared" si="0"/>
        <v/>
      </c>
      <c r="J33" s="9"/>
    </row>
    <row r="34" spans="1:10" x14ac:dyDescent="0.3">
      <c r="A34" s="9"/>
      <c r="B34" s="27" t="str">
        <f>IFERROR(IF(B33&lt;Resumo!$F$11,B33+1,NA()),"")</f>
        <v/>
      </c>
      <c r="C34" s="27" t="str">
        <f>IFERROR(IF(ISERROR(B34),NA(),Dados!$G$7+B34-1),"")</f>
        <v/>
      </c>
      <c r="D34" s="28" t="str">
        <f>IF(B34="","",IF(HLOOKUP(B34,'Investimento ao mês'!$B$4:$CP$19,16,0)="",Resultado!$D$3,HLOOKUP(B34,'Investimento ao mês'!$B$4:$CP$19,16,0)))</f>
        <v/>
      </c>
      <c r="E34" s="29" t="str">
        <f>IF(B34="","",HLOOKUP(B34,'Investimento ao mês'!$B$4:$CP$18,15,0))</f>
        <v/>
      </c>
      <c r="F34" s="29" t="str">
        <f>IF((B34)="","",SUM(E$3:E34))</f>
        <v/>
      </c>
      <c r="G34" s="29" t="str">
        <f t="shared" si="1"/>
        <v/>
      </c>
      <c r="H34" s="29" t="str">
        <f>IF(B34="","",SUM(G$3:G34))</f>
        <v/>
      </c>
      <c r="I34" s="29" t="str">
        <f t="shared" si="0"/>
        <v/>
      </c>
      <c r="J34" s="9"/>
    </row>
    <row r="35" spans="1:10" x14ac:dyDescent="0.3">
      <c r="A35" s="9"/>
      <c r="B35" s="27" t="str">
        <f>IFERROR(IF(B34&lt;Resumo!$F$11,B34+1,NA()),"")</f>
        <v/>
      </c>
      <c r="C35" s="27" t="str">
        <f>IFERROR(IF(ISERROR(B35),NA(),Dados!$G$7+B35-1),"")</f>
        <v/>
      </c>
      <c r="D35" s="28" t="str">
        <f>IF(B35="","",IF(HLOOKUP(B35,'Investimento ao mês'!$B$4:$CP$19,16,0)="",Resultado!$D$3,HLOOKUP(B35,'Investimento ao mês'!$B$4:$CP$19,16,0)))</f>
        <v/>
      </c>
      <c r="E35" s="29" t="str">
        <f>IF(B35="","",HLOOKUP(B35,'Investimento ao mês'!$B$4:$CP$18,15,0))</f>
        <v/>
      </c>
      <c r="F35" s="29" t="str">
        <f>IF((B35)="","",SUM(E$3:E35))</f>
        <v/>
      </c>
      <c r="G35" s="29" t="str">
        <f t="shared" si="1"/>
        <v/>
      </c>
      <c r="H35" s="29" t="str">
        <f>IF(B35="","",SUM(G$3:G35))</f>
        <v/>
      </c>
      <c r="I35" s="29" t="str">
        <f t="shared" si="0"/>
        <v/>
      </c>
      <c r="J35" s="9"/>
    </row>
    <row r="36" spans="1:10" x14ac:dyDescent="0.3">
      <c r="A36" s="9"/>
      <c r="B36" s="27" t="str">
        <f>IFERROR(IF(B35&lt;Resumo!$F$11,B35+1,NA()),"")</f>
        <v/>
      </c>
      <c r="C36" s="27" t="str">
        <f>IFERROR(IF(ISERROR(B36),NA(),Dados!$G$7+B36-1),"")</f>
        <v/>
      </c>
      <c r="D36" s="28" t="str">
        <f>IF(B36="","",IF(HLOOKUP(B36,'Investimento ao mês'!$B$4:$CP$19,16,0)="",Resultado!$D$3,HLOOKUP(B36,'Investimento ao mês'!$B$4:$CP$19,16,0)))</f>
        <v/>
      </c>
      <c r="E36" s="29" t="str">
        <f>IF(B36="","",HLOOKUP(B36,'Investimento ao mês'!$B$4:$CP$18,15,0))</f>
        <v/>
      </c>
      <c r="F36" s="29" t="str">
        <f>IF((B36)="","",SUM(E$3:E36))</f>
        <v/>
      </c>
      <c r="G36" s="29" t="str">
        <f t="shared" si="1"/>
        <v/>
      </c>
      <c r="H36" s="29" t="str">
        <f>IF(B36="","",SUM(G$3:G36))</f>
        <v/>
      </c>
      <c r="I36" s="29" t="str">
        <f t="shared" si="0"/>
        <v/>
      </c>
      <c r="J36" s="9"/>
    </row>
    <row r="37" spans="1:10" x14ac:dyDescent="0.3">
      <c r="A37" s="9"/>
      <c r="B37" s="27" t="str">
        <f>IFERROR(IF(B36&lt;Resumo!$F$11,B36+1,NA()),"")</f>
        <v/>
      </c>
      <c r="C37" s="27" t="str">
        <f>IFERROR(IF(ISERROR(B37),NA(),Dados!$G$7+B37-1),"")</f>
        <v/>
      </c>
      <c r="D37" s="28" t="str">
        <f>IF(B37="","",IF(HLOOKUP(B37,'Investimento ao mês'!$B$4:$CP$19,16,0)="",Resultado!$D$3,HLOOKUP(B37,'Investimento ao mês'!$B$4:$CP$19,16,0)))</f>
        <v/>
      </c>
      <c r="E37" s="29" t="str">
        <f>IF(B37="","",HLOOKUP(B37,'Investimento ao mês'!$B$4:$CP$18,15,0))</f>
        <v/>
      </c>
      <c r="F37" s="29" t="str">
        <f>IF((B37)="","",SUM(E$3:E37))</f>
        <v/>
      </c>
      <c r="G37" s="29" t="str">
        <f t="shared" si="1"/>
        <v/>
      </c>
      <c r="H37" s="29" t="str">
        <f>IF(B37="","",SUM(G$3:G37))</f>
        <v/>
      </c>
      <c r="I37" s="29" t="str">
        <f t="shared" si="0"/>
        <v/>
      </c>
      <c r="J37" s="9"/>
    </row>
    <row r="38" spans="1:10" x14ac:dyDescent="0.3">
      <c r="A38" s="9"/>
      <c r="B38" s="27" t="str">
        <f>IFERROR(IF(B37&lt;Resumo!$F$11,B37+1,NA()),"")</f>
        <v/>
      </c>
      <c r="C38" s="27" t="str">
        <f>IFERROR(IF(ISERROR(B38),NA(),Dados!$G$7+B38-1),"")</f>
        <v/>
      </c>
      <c r="D38" s="28" t="str">
        <f>IF(B38="","",IF(HLOOKUP(B38,'Investimento ao mês'!$B$4:$CP$19,16,0)="",Resultado!$D$3,HLOOKUP(B38,'Investimento ao mês'!$B$4:$CP$19,16,0)))</f>
        <v/>
      </c>
      <c r="E38" s="29" t="str">
        <f>IF(B38="","",HLOOKUP(B38,'Investimento ao mês'!$B$4:$CP$18,15,0))</f>
        <v/>
      </c>
      <c r="F38" s="29" t="str">
        <f>IF((B38)="","",SUM(E$3:E38))</f>
        <v/>
      </c>
      <c r="G38" s="29" t="str">
        <f t="shared" si="1"/>
        <v/>
      </c>
      <c r="H38" s="29" t="str">
        <f>IF(B38="","",SUM(G$3:G38))</f>
        <v/>
      </c>
      <c r="I38" s="29" t="str">
        <f t="shared" si="0"/>
        <v/>
      </c>
      <c r="J38" s="9"/>
    </row>
    <row r="39" spans="1:10" x14ac:dyDescent="0.3">
      <c r="A39" s="9"/>
      <c r="B39" s="27" t="str">
        <f>IFERROR(IF(B38&lt;Resumo!$F$11,B38+1,NA()),"")</f>
        <v/>
      </c>
      <c r="C39" s="27" t="str">
        <f>IFERROR(IF(ISERROR(B39),NA(),Dados!$G$7+B39-1),"")</f>
        <v/>
      </c>
      <c r="D39" s="28" t="str">
        <f>IF(B39="","",IF(HLOOKUP(B39,'Investimento ao mês'!$B$4:$CP$19,16,0)="",Resultado!$D$3,HLOOKUP(B39,'Investimento ao mês'!$B$4:$CP$19,16,0)))</f>
        <v/>
      </c>
      <c r="E39" s="29" t="str">
        <f>IF(B39="","",HLOOKUP(B39,'Investimento ao mês'!$B$4:$CP$18,15,0))</f>
        <v/>
      </c>
      <c r="F39" s="29" t="str">
        <f>IF((B39)="","",SUM(E$3:E39))</f>
        <v/>
      </c>
      <c r="G39" s="29" t="str">
        <f t="shared" si="1"/>
        <v/>
      </c>
      <c r="H39" s="29" t="str">
        <f>IF(B39="","",SUM(G$3:G39))</f>
        <v/>
      </c>
      <c r="I39" s="29" t="str">
        <f t="shared" si="0"/>
        <v/>
      </c>
      <c r="J39" s="9"/>
    </row>
    <row r="40" spans="1:10" x14ac:dyDescent="0.3">
      <c r="A40" s="9"/>
      <c r="B40" s="27" t="str">
        <f>IFERROR(IF(B39&lt;Resumo!$F$11,B39+1,NA()),"")</f>
        <v/>
      </c>
      <c r="C40" s="27" t="str">
        <f>IFERROR(IF(ISERROR(B40),NA(),Dados!$G$7+B40-1),"")</f>
        <v/>
      </c>
      <c r="D40" s="28" t="str">
        <f>IF(B40="","",IF(HLOOKUP(B40,'Investimento ao mês'!$B$4:$CP$19,16,0)="",Resultado!$D$3,HLOOKUP(B40,'Investimento ao mês'!$B$4:$CP$19,16,0)))</f>
        <v/>
      </c>
      <c r="E40" s="29" t="str">
        <f>IF(B40="","",HLOOKUP(B40,'Investimento ao mês'!$B$4:$CP$18,15,0))</f>
        <v/>
      </c>
      <c r="F40" s="29" t="str">
        <f>IF((B40)="","",SUM(E$3:E40))</f>
        <v/>
      </c>
      <c r="G40" s="29" t="str">
        <f t="shared" si="1"/>
        <v/>
      </c>
      <c r="H40" s="29" t="str">
        <f>IF(B40="","",SUM(G$3:G40))</f>
        <v/>
      </c>
      <c r="I40" s="29" t="str">
        <f t="shared" si="0"/>
        <v/>
      </c>
      <c r="J40" s="9"/>
    </row>
    <row r="41" spans="1:10" x14ac:dyDescent="0.3">
      <c r="A41" s="9"/>
      <c r="B41" s="27" t="str">
        <f>IFERROR(IF(B40&lt;Resumo!$F$11,B40+1,NA()),"")</f>
        <v/>
      </c>
      <c r="C41" s="27" t="str">
        <f>IFERROR(IF(ISERROR(B41),NA(),Dados!$G$7+B41-1),"")</f>
        <v/>
      </c>
      <c r="D41" s="28" t="str">
        <f>IF(B41="","",IF(HLOOKUP(B41,'Investimento ao mês'!$B$4:$CP$19,16,0)="",Resultado!$D$3,HLOOKUP(B41,'Investimento ao mês'!$B$4:$CP$19,16,0)))</f>
        <v/>
      </c>
      <c r="E41" s="29" t="str">
        <f>IF(B41="","",HLOOKUP(B41,'Investimento ao mês'!$B$4:$CP$18,15,0))</f>
        <v/>
      </c>
      <c r="F41" s="29" t="str">
        <f>IF((B41)="","",SUM(E$3:E41))</f>
        <v/>
      </c>
      <c r="G41" s="29" t="str">
        <f t="shared" si="1"/>
        <v/>
      </c>
      <c r="H41" s="29" t="str">
        <f>IF(B41="","",SUM(G$3:G41))</f>
        <v/>
      </c>
      <c r="I41" s="29" t="str">
        <f t="shared" si="0"/>
        <v/>
      </c>
      <c r="J41" s="9"/>
    </row>
    <row r="42" spans="1:10" x14ac:dyDescent="0.3">
      <c r="A42" s="9"/>
      <c r="B42" s="27" t="str">
        <f>IFERROR(IF(B41&lt;Resumo!$F$11,B41+1,NA()),"")</f>
        <v/>
      </c>
      <c r="C42" s="27" t="str">
        <f>IFERROR(IF(ISERROR(B42),NA(),Dados!$G$7+B42-1),"")</f>
        <v/>
      </c>
      <c r="D42" s="28" t="str">
        <f>IF(B42="","",IF(HLOOKUP(B42,'Investimento ao mês'!$B$4:$CP$19,16,0)="",Resultado!$D$3,HLOOKUP(B42,'Investimento ao mês'!$B$4:$CP$19,16,0)))</f>
        <v/>
      </c>
      <c r="E42" s="29" t="str">
        <f>IF(B42="","",HLOOKUP(B42,'Investimento ao mês'!$B$4:$CP$18,15,0))</f>
        <v/>
      </c>
      <c r="F42" s="29" t="str">
        <f>IF((B42)="","",SUM(E$3:E42))</f>
        <v/>
      </c>
      <c r="G42" s="29" t="str">
        <f t="shared" si="1"/>
        <v/>
      </c>
      <c r="H42" s="29" t="str">
        <f>IF(B42="","",SUM(G$3:G42))</f>
        <v/>
      </c>
      <c r="I42" s="29" t="str">
        <f t="shared" si="0"/>
        <v/>
      </c>
      <c r="J42" s="9"/>
    </row>
    <row r="43" spans="1:10" x14ac:dyDescent="0.3">
      <c r="A43" s="9"/>
      <c r="B43" s="27" t="str">
        <f>IFERROR(IF(B42&lt;Resumo!$F$11,B42+1,NA()),"")</f>
        <v/>
      </c>
      <c r="C43" s="27" t="str">
        <f>IFERROR(IF(ISERROR(B43),NA(),Dados!$G$7+B43-1),"")</f>
        <v/>
      </c>
      <c r="D43" s="28" t="str">
        <f>IF(B43="","",IF(HLOOKUP(B43,'Investimento ao mês'!$B$4:$CP$19,16,0)="",Resultado!$D$3,HLOOKUP(B43,'Investimento ao mês'!$B$4:$CP$19,16,0)))</f>
        <v/>
      </c>
      <c r="E43" s="29" t="str">
        <f>IF(B43="","",HLOOKUP(B43,'Investimento ao mês'!$B$4:$CP$18,15,0))</f>
        <v/>
      </c>
      <c r="F43" s="29" t="str">
        <f>IF((B43)="","",SUM(E$3:E43))</f>
        <v/>
      </c>
      <c r="G43" s="29" t="str">
        <f t="shared" si="1"/>
        <v/>
      </c>
      <c r="H43" s="29" t="str">
        <f>IF(B43="","",SUM(G$3:G43))</f>
        <v/>
      </c>
      <c r="I43" s="29" t="str">
        <f t="shared" si="0"/>
        <v/>
      </c>
      <c r="J43" s="9"/>
    </row>
    <row r="44" spans="1:10" x14ac:dyDescent="0.3">
      <c r="A44" s="9"/>
      <c r="B44" s="27" t="str">
        <f>IFERROR(IF(B43&lt;Resumo!$F$11,B43+1,NA()),"")</f>
        <v/>
      </c>
      <c r="C44" s="27" t="str">
        <f>IFERROR(IF(ISERROR(B44),NA(),Dados!$G$7+B44-1),"")</f>
        <v/>
      </c>
      <c r="D44" s="28" t="str">
        <f>IF(B44="","",IF(HLOOKUP(B44,'Investimento ao mês'!$B$4:$CP$19,16,0)="",Resultado!$D$3,HLOOKUP(B44,'Investimento ao mês'!$B$4:$CP$19,16,0)))</f>
        <v/>
      </c>
      <c r="E44" s="29" t="str">
        <f>IF(B44="","",HLOOKUP(B44,'Investimento ao mês'!$B$4:$CP$18,15,0))</f>
        <v/>
      </c>
      <c r="F44" s="29" t="str">
        <f>IF((B44)="","",SUM(E$3:E44))</f>
        <v/>
      </c>
      <c r="G44" s="29" t="str">
        <f t="shared" si="1"/>
        <v/>
      </c>
      <c r="H44" s="29" t="str">
        <f>IF(B44="","",SUM(G$3:G44))</f>
        <v/>
      </c>
      <c r="I44" s="29" t="str">
        <f t="shared" si="0"/>
        <v/>
      </c>
      <c r="J44" s="9"/>
    </row>
    <row r="45" spans="1:10" x14ac:dyDescent="0.3">
      <c r="A45" s="9"/>
      <c r="B45" s="27" t="str">
        <f>IFERROR(IF(B44&lt;Resumo!$F$11,B44+1,NA()),"")</f>
        <v/>
      </c>
      <c r="C45" s="27" t="str">
        <f>IFERROR(IF(ISERROR(B45),NA(),Dados!$G$7+B45-1),"")</f>
        <v/>
      </c>
      <c r="D45" s="28" t="str">
        <f>IF(B45="","",IF(HLOOKUP(B45,'Investimento ao mês'!$B$4:$CP$19,16,0)="",Resultado!$D$3,HLOOKUP(B45,'Investimento ao mês'!$B$4:$CP$19,16,0)))</f>
        <v/>
      </c>
      <c r="E45" s="29" t="str">
        <f>IF(B45="","",HLOOKUP(B45,'Investimento ao mês'!$B$4:$CP$18,15,0))</f>
        <v/>
      </c>
      <c r="F45" s="29" t="str">
        <f>IF((B45)="","",SUM(E$3:E45))</f>
        <v/>
      </c>
      <c r="G45" s="29" t="str">
        <f t="shared" si="1"/>
        <v/>
      </c>
      <c r="H45" s="29" t="str">
        <f>IF(B45="","",SUM(G$3:G45))</f>
        <v/>
      </c>
      <c r="I45" s="29" t="str">
        <f t="shared" si="0"/>
        <v/>
      </c>
      <c r="J45" s="9"/>
    </row>
    <row r="46" spans="1:10" x14ac:dyDescent="0.3">
      <c r="A46" s="9"/>
      <c r="B46" s="27" t="str">
        <f>IFERROR(IF(B45&lt;Resumo!$F$11,B45+1,NA()),"")</f>
        <v/>
      </c>
      <c r="C46" s="27" t="str">
        <f>IFERROR(IF(ISERROR(B46),NA(),Dados!$G$7+B46-1),"")</f>
        <v/>
      </c>
      <c r="D46" s="28" t="str">
        <f>IF(B46="","",IF(HLOOKUP(B46,'Investimento ao mês'!$B$4:$CP$19,16,0)="",Resultado!$D$3,HLOOKUP(B46,'Investimento ao mês'!$B$4:$CP$19,16,0)))</f>
        <v/>
      </c>
      <c r="E46" s="29" t="str">
        <f>IF(B46="","",HLOOKUP(B46,'Investimento ao mês'!$B$4:$CP$18,15,0))</f>
        <v/>
      </c>
      <c r="F46" s="29" t="str">
        <f>IF((B46)="","",SUM(E$3:E46))</f>
        <v/>
      </c>
      <c r="G46" s="29" t="str">
        <f t="shared" si="1"/>
        <v/>
      </c>
      <c r="H46" s="29" t="str">
        <f>IF(B46="","",SUM(G$3:G46))</f>
        <v/>
      </c>
      <c r="I46" s="29" t="str">
        <f t="shared" si="0"/>
        <v/>
      </c>
      <c r="J46" s="9"/>
    </row>
    <row r="47" spans="1:10" x14ac:dyDescent="0.3">
      <c r="A47" s="9"/>
      <c r="B47" s="27" t="str">
        <f>IFERROR(IF(B46&lt;Resumo!$F$11,B46+1,NA()),"")</f>
        <v/>
      </c>
      <c r="C47" s="27" t="str">
        <f>IFERROR(IF(ISERROR(B47),NA(),Dados!$G$7+B47-1),"")</f>
        <v/>
      </c>
      <c r="D47" s="28" t="str">
        <f>IF(B47="","",IF(HLOOKUP(B47,'Investimento ao mês'!$B$4:$CP$19,16,0)="",Resultado!$D$3,HLOOKUP(B47,'Investimento ao mês'!$B$4:$CP$19,16,0)))</f>
        <v/>
      </c>
      <c r="E47" s="29" t="str">
        <f>IF(B47="","",HLOOKUP(B47,'Investimento ao mês'!$B$4:$CP$18,15,0))</f>
        <v/>
      </c>
      <c r="F47" s="29" t="str">
        <f>IF((B47)="","",SUM(E$3:E47))</f>
        <v/>
      </c>
      <c r="G47" s="29" t="str">
        <f t="shared" si="1"/>
        <v/>
      </c>
      <c r="H47" s="29" t="str">
        <f>IF(B47="","",SUM(G$3:G47))</f>
        <v/>
      </c>
      <c r="I47" s="29" t="str">
        <f t="shared" si="0"/>
        <v/>
      </c>
      <c r="J47" s="9"/>
    </row>
    <row r="48" spans="1:10" x14ac:dyDescent="0.3">
      <c r="A48" s="9"/>
      <c r="B48" s="27" t="str">
        <f>IFERROR(IF(B47&lt;Resumo!$F$11,B47+1,NA()),"")</f>
        <v/>
      </c>
      <c r="C48" s="27" t="str">
        <f>IFERROR(IF(ISERROR(B48),NA(),Dados!$G$7+B48-1),"")</f>
        <v/>
      </c>
      <c r="D48" s="28" t="str">
        <f>IF(B48="","",IF(HLOOKUP(B48,'Investimento ao mês'!$B$4:$CP$19,16,0)="",Resultado!$D$3,HLOOKUP(B48,'Investimento ao mês'!$B$4:$CP$19,16,0)))</f>
        <v/>
      </c>
      <c r="E48" s="29" t="str">
        <f>IF(B48="","",HLOOKUP(B48,'Investimento ao mês'!$B$4:$CP$18,15,0))</f>
        <v/>
      </c>
      <c r="F48" s="29" t="str">
        <f>IF((B48)="","",SUM(E$3:E48))</f>
        <v/>
      </c>
      <c r="G48" s="29" t="str">
        <f t="shared" si="1"/>
        <v/>
      </c>
      <c r="H48" s="29" t="str">
        <f>IF(B48="","",SUM(G$3:G48))</f>
        <v/>
      </c>
      <c r="I48" s="29" t="str">
        <f t="shared" si="0"/>
        <v/>
      </c>
      <c r="J48" s="9"/>
    </row>
    <row r="49" spans="1:10" x14ac:dyDescent="0.3">
      <c r="A49" s="9"/>
      <c r="B49" s="27" t="str">
        <f>IFERROR(IF(B48&lt;Resumo!$F$11,B48+1,NA()),"")</f>
        <v/>
      </c>
      <c r="C49" s="27" t="str">
        <f>IFERROR(IF(ISERROR(B49),NA(),Dados!$G$7+B49-1),"")</f>
        <v/>
      </c>
      <c r="D49" s="28" t="str">
        <f>IF(B49="","",IF(HLOOKUP(B49,'Investimento ao mês'!$B$4:$CP$19,16,0)="",Resultado!$D$3,HLOOKUP(B49,'Investimento ao mês'!$B$4:$CP$19,16,0)))</f>
        <v/>
      </c>
      <c r="E49" s="29" t="str">
        <f>IF(B49="","",HLOOKUP(B49,'Investimento ao mês'!$B$4:$CP$18,15,0))</f>
        <v/>
      </c>
      <c r="F49" s="29" t="str">
        <f>IF((B49)="","",SUM(E$3:E49))</f>
        <v/>
      </c>
      <c r="G49" s="29" t="str">
        <f t="shared" si="1"/>
        <v/>
      </c>
      <c r="H49" s="29" t="str">
        <f>IF(B49="","",SUM(G$3:G49))</f>
        <v/>
      </c>
      <c r="I49" s="29" t="str">
        <f t="shared" si="0"/>
        <v/>
      </c>
      <c r="J49" s="9"/>
    </row>
    <row r="50" spans="1:10" x14ac:dyDescent="0.3">
      <c r="A50" s="9"/>
      <c r="B50" s="27" t="str">
        <f>IFERROR(IF(B49&lt;Resumo!$F$11,B49+1,NA()),"")</f>
        <v/>
      </c>
      <c r="C50" s="27" t="str">
        <f>IFERROR(IF(ISERROR(B50),NA(),Dados!$G$7+B50-1),"")</f>
        <v/>
      </c>
      <c r="D50" s="28" t="str">
        <f>IF(B50="","",IF(HLOOKUP(B50,'Investimento ao mês'!$B$4:$CP$19,16,0)="",Resultado!$D$3,HLOOKUP(B50,'Investimento ao mês'!$B$4:$CP$19,16,0)))</f>
        <v/>
      </c>
      <c r="E50" s="29" t="str">
        <f>IF(B50="","",HLOOKUP(B50,'Investimento ao mês'!$B$4:$CP$18,15,0))</f>
        <v/>
      </c>
      <c r="F50" s="29" t="str">
        <f>IF((B50)="","",SUM(E$3:E50))</f>
        <v/>
      </c>
      <c r="G50" s="29" t="str">
        <f t="shared" si="1"/>
        <v/>
      </c>
      <c r="H50" s="29" t="str">
        <f>IF(B50="","",SUM(G$3:G50))</f>
        <v/>
      </c>
      <c r="I50" s="29" t="str">
        <f t="shared" si="0"/>
        <v/>
      </c>
      <c r="J50" s="9"/>
    </row>
    <row r="51" spans="1:10" x14ac:dyDescent="0.3">
      <c r="A51" s="9"/>
      <c r="B51" s="27" t="str">
        <f>IFERROR(IF(B50&lt;Resumo!$F$11,B50+1,NA()),"")</f>
        <v/>
      </c>
      <c r="C51" s="27" t="str">
        <f>IFERROR(IF(ISERROR(B51),NA(),Dados!$G$7+B51-1),"")</f>
        <v/>
      </c>
      <c r="D51" s="28" t="str">
        <f>IF(B51="","",IF(HLOOKUP(B51,'Investimento ao mês'!$B$4:$CP$19,16,0)="",Resultado!$D$3,HLOOKUP(B51,'Investimento ao mês'!$B$4:$CP$19,16,0)))</f>
        <v/>
      </c>
      <c r="E51" s="29" t="str">
        <f>IF(B51="","",HLOOKUP(B51,'Investimento ao mês'!$B$4:$CP$18,15,0))</f>
        <v/>
      </c>
      <c r="F51" s="29" t="str">
        <f>IF((B51)="","",SUM(E$3:E51))</f>
        <v/>
      </c>
      <c r="G51" s="29" t="str">
        <f t="shared" si="1"/>
        <v/>
      </c>
      <c r="H51" s="29" t="str">
        <f>IF(B51="","",SUM(G$3:G51))</f>
        <v/>
      </c>
      <c r="I51" s="29" t="str">
        <f t="shared" si="0"/>
        <v/>
      </c>
      <c r="J51" s="9"/>
    </row>
    <row r="52" spans="1:10" x14ac:dyDescent="0.3">
      <c r="A52" s="9"/>
      <c r="B52" s="27" t="str">
        <f>IFERROR(IF(B51&lt;Resumo!$F$11,B51+1,NA()),"")</f>
        <v/>
      </c>
      <c r="C52" s="27" t="str">
        <f>IFERROR(IF(ISERROR(B52),NA(),Dados!$G$7+B52-1),"")</f>
        <v/>
      </c>
      <c r="D52" s="28" t="str">
        <f>IF(B52="","",IF(HLOOKUP(B52,'Investimento ao mês'!$B$4:$CP$19,16,0)="",Resultado!$D$3,HLOOKUP(B52,'Investimento ao mês'!$B$4:$CP$19,16,0)))</f>
        <v/>
      </c>
      <c r="E52" s="29" t="str">
        <f>IF(B52="","",HLOOKUP(B52,'Investimento ao mês'!$B$4:$CP$18,15,0))</f>
        <v/>
      </c>
      <c r="F52" s="29" t="str">
        <f>IF((B52)="","",SUM(E$3:E52))</f>
        <v/>
      </c>
      <c r="G52" s="29" t="str">
        <f t="shared" si="1"/>
        <v/>
      </c>
      <c r="H52" s="29" t="str">
        <f>IF(B52="","",SUM(G$3:G52))</f>
        <v/>
      </c>
      <c r="I52" s="29" t="str">
        <f t="shared" si="0"/>
        <v/>
      </c>
      <c r="J52" s="9"/>
    </row>
    <row r="53" spans="1:10" x14ac:dyDescent="0.3">
      <c r="A53" s="9"/>
      <c r="B53" s="27" t="str">
        <f>IFERROR(IF(B52&lt;Resumo!$F$11,B52+1,NA()),"")</f>
        <v/>
      </c>
      <c r="C53" s="27" t="str">
        <f>IFERROR(IF(ISERROR(B53),NA(),Dados!$G$7+B53-1),"")</f>
        <v/>
      </c>
      <c r="D53" s="28" t="str">
        <f>IF(B53="","",IF(HLOOKUP(B53,'Investimento ao mês'!$B$4:$CP$19,16,0)="",Resultado!$D$3,HLOOKUP(B53,'Investimento ao mês'!$B$4:$CP$19,16,0)))</f>
        <v/>
      </c>
      <c r="E53" s="29" t="str">
        <f>IF(B53="","",HLOOKUP(B53,'Investimento ao mês'!$B$4:$CP$18,15,0))</f>
        <v/>
      </c>
      <c r="F53" s="29" t="str">
        <f>IF((B53)="","",SUM(E$3:E53))</f>
        <v/>
      </c>
      <c r="G53" s="29" t="str">
        <f t="shared" si="1"/>
        <v/>
      </c>
      <c r="H53" s="29" t="str">
        <f>IF(B53="","",SUM(G$3:G53))</f>
        <v/>
      </c>
      <c r="I53" s="29" t="str">
        <f t="shared" si="0"/>
        <v/>
      </c>
      <c r="J53" s="9"/>
    </row>
    <row r="54" spans="1:10" x14ac:dyDescent="0.3">
      <c r="A54" s="9"/>
      <c r="B54" s="27" t="str">
        <f>IFERROR(IF(B53&lt;Resumo!$F$11,B53+1,NA()),"")</f>
        <v/>
      </c>
      <c r="C54" s="27" t="str">
        <f>IFERROR(IF(ISERROR(B54),NA(),Dados!$G$7+B54-1),"")</f>
        <v/>
      </c>
      <c r="D54" s="28" t="str">
        <f>IF(B54="","",IF(HLOOKUP(B54,'Investimento ao mês'!$B$4:$CP$19,16,0)="",Resultado!$D$3,HLOOKUP(B54,'Investimento ao mês'!$B$4:$CP$19,16,0)))</f>
        <v/>
      </c>
      <c r="E54" s="29" t="str">
        <f>IF(B54="","",HLOOKUP(B54,'Investimento ao mês'!$B$4:$CP$18,15,0))</f>
        <v/>
      </c>
      <c r="F54" s="29" t="str">
        <f>IF((B54)="","",SUM(E$3:E54))</f>
        <v/>
      </c>
      <c r="G54" s="29" t="str">
        <f t="shared" si="1"/>
        <v/>
      </c>
      <c r="H54" s="29" t="str">
        <f>IF(B54="","",SUM(G$3:G54))</f>
        <v/>
      </c>
      <c r="I54" s="29" t="str">
        <f t="shared" si="0"/>
        <v/>
      </c>
      <c r="J54" s="9"/>
    </row>
    <row r="55" spans="1:10" x14ac:dyDescent="0.3">
      <c r="A55" s="9"/>
      <c r="B55" s="27" t="str">
        <f>IFERROR(IF(B54&lt;Resumo!$F$11,B54+1,NA()),"")</f>
        <v/>
      </c>
      <c r="C55" s="27" t="str">
        <f>IFERROR(IF(ISERROR(B55),NA(),Dados!$G$7+B55-1),"")</f>
        <v/>
      </c>
      <c r="D55" s="28" t="str">
        <f>IF(B55="","",IF(HLOOKUP(B55,'Investimento ao mês'!$B$4:$CP$19,16,0)="",Resultado!$D$3,HLOOKUP(B55,'Investimento ao mês'!$B$4:$CP$19,16,0)))</f>
        <v/>
      </c>
      <c r="E55" s="29" t="str">
        <f>IF(B55="","",HLOOKUP(B55,'Investimento ao mês'!$B$4:$CP$18,15,0))</f>
        <v/>
      </c>
      <c r="F55" s="29" t="str">
        <f>IF((B55)="","",SUM(E$3:E55))</f>
        <v/>
      </c>
      <c r="G55" s="29" t="str">
        <f t="shared" si="1"/>
        <v/>
      </c>
      <c r="H55" s="29" t="str">
        <f>IF(B55="","",SUM(G$3:G55))</f>
        <v/>
      </c>
      <c r="I55" s="29" t="str">
        <f t="shared" si="0"/>
        <v/>
      </c>
      <c r="J55" s="9"/>
    </row>
    <row r="56" spans="1:10" x14ac:dyDescent="0.3">
      <c r="A56" s="9"/>
      <c r="B56" s="27" t="str">
        <f>IFERROR(IF(B55&lt;Resumo!$F$11,B55+1,NA()),"")</f>
        <v/>
      </c>
      <c r="C56" s="27" t="str">
        <f>IFERROR(IF(ISERROR(B56),NA(),Dados!$G$7+B56-1),"")</f>
        <v/>
      </c>
      <c r="D56" s="28" t="str">
        <f>IF(B56="","",IF(HLOOKUP(B56,'Investimento ao mês'!$B$4:$CP$19,16,0)="",Resultado!$D$3,HLOOKUP(B56,'Investimento ao mês'!$B$4:$CP$19,16,0)))</f>
        <v/>
      </c>
      <c r="E56" s="29" t="str">
        <f>IF(B56="","",HLOOKUP(B56,'Investimento ao mês'!$B$4:$CP$18,15,0))</f>
        <v/>
      </c>
      <c r="F56" s="29" t="str">
        <f>IF((B56)="","",SUM(E$3:E56))</f>
        <v/>
      </c>
      <c r="G56" s="29" t="str">
        <f t="shared" si="1"/>
        <v/>
      </c>
      <c r="H56" s="29" t="str">
        <f>IF(B56="","",SUM(G$3:G56))</f>
        <v/>
      </c>
      <c r="I56" s="29" t="str">
        <f t="shared" si="0"/>
        <v/>
      </c>
      <c r="J56" s="9"/>
    </row>
    <row r="57" spans="1:10" x14ac:dyDescent="0.3">
      <c r="A57" s="9"/>
      <c r="B57" s="27" t="str">
        <f>IFERROR(IF(B56&lt;Resumo!$F$11,B56+1,NA()),"")</f>
        <v/>
      </c>
      <c r="C57" s="27" t="str">
        <f>IFERROR(IF(ISERROR(B57),NA(),Dados!$G$7+B57-1),"")</f>
        <v/>
      </c>
      <c r="D57" s="28" t="str">
        <f>IF(B57="","",IF(HLOOKUP(B57,'Investimento ao mês'!$B$4:$CP$19,16,0)="",Resultado!$D$3,HLOOKUP(B57,'Investimento ao mês'!$B$4:$CP$19,16,0)))</f>
        <v/>
      </c>
      <c r="E57" s="29" t="str">
        <f>IF(B57="","",HLOOKUP(B57,'Investimento ao mês'!$B$4:$CP$18,15,0))</f>
        <v/>
      </c>
      <c r="F57" s="29" t="str">
        <f>IF((B57)="","",SUM(E$3:E57))</f>
        <v/>
      </c>
      <c r="G57" s="29" t="str">
        <f t="shared" si="1"/>
        <v/>
      </c>
      <c r="H57" s="29" t="str">
        <f>IF(B57="","",SUM(G$3:G57))</f>
        <v/>
      </c>
      <c r="I57" s="29" t="str">
        <f t="shared" si="0"/>
        <v/>
      </c>
      <c r="J57" s="9"/>
    </row>
    <row r="58" spans="1:10" x14ac:dyDescent="0.3">
      <c r="A58" s="9"/>
      <c r="B58" s="27" t="str">
        <f>IFERROR(IF(B57&lt;Resumo!$F$11,B57+1,NA()),"")</f>
        <v/>
      </c>
      <c r="C58" s="27" t="str">
        <f>IFERROR(IF(ISERROR(B58),NA(),Dados!$G$7+B58-1),"")</f>
        <v/>
      </c>
      <c r="D58" s="28" t="str">
        <f>IF(B58="","",IF(HLOOKUP(B58,'Investimento ao mês'!$B$4:$CP$19,16,0)="",Resultado!$D$3,HLOOKUP(B58,'Investimento ao mês'!$B$4:$CP$19,16,0)))</f>
        <v/>
      </c>
      <c r="E58" s="29" t="str">
        <f>IF(B58="","",HLOOKUP(B58,'Investimento ao mês'!$B$4:$CP$18,15,0))</f>
        <v/>
      </c>
      <c r="F58" s="29" t="str">
        <f>IF((B58)="","",SUM(E$3:E58))</f>
        <v/>
      </c>
      <c r="G58" s="29" t="str">
        <f t="shared" si="1"/>
        <v/>
      </c>
      <c r="H58" s="29" t="str">
        <f>IF(B58="","",SUM(G$3:G58))</f>
        <v/>
      </c>
      <c r="I58" s="29" t="str">
        <f t="shared" si="0"/>
        <v/>
      </c>
      <c r="J58" s="9"/>
    </row>
    <row r="59" spans="1:10" x14ac:dyDescent="0.3">
      <c r="A59" s="9"/>
      <c r="B59" s="27" t="str">
        <f>IFERROR(IF(B58&lt;Resumo!$F$11,B58+1,NA()),"")</f>
        <v/>
      </c>
      <c r="C59" s="27" t="str">
        <f>IFERROR(IF(ISERROR(B59),NA(),Dados!$G$7+B59-1),"")</f>
        <v/>
      </c>
      <c r="D59" s="28" t="str">
        <f>IF(B59="","",IF(HLOOKUP(B59,'Investimento ao mês'!$B$4:$CP$19,16,0)="",Resultado!$D$3,HLOOKUP(B59,'Investimento ao mês'!$B$4:$CP$19,16,0)))</f>
        <v/>
      </c>
      <c r="E59" s="29" t="str">
        <f>IF(B59="","",HLOOKUP(B59,'Investimento ao mês'!$B$4:$CP$18,15,0))</f>
        <v/>
      </c>
      <c r="F59" s="29" t="str">
        <f>IF((B59)="","",SUM(E$3:E59))</f>
        <v/>
      </c>
      <c r="G59" s="29" t="str">
        <f t="shared" si="1"/>
        <v/>
      </c>
      <c r="H59" s="29" t="str">
        <f>IF(B59="","",SUM(G$3:G59))</f>
        <v/>
      </c>
      <c r="I59" s="29" t="str">
        <f t="shared" si="0"/>
        <v/>
      </c>
      <c r="J59" s="9"/>
    </row>
    <row r="60" spans="1:10" x14ac:dyDescent="0.3">
      <c r="A60" s="9"/>
      <c r="B60" s="27" t="str">
        <f>IFERROR(IF(B59&lt;Resumo!$F$11,B59+1,NA()),"")</f>
        <v/>
      </c>
      <c r="C60" s="27" t="str">
        <f>IFERROR(IF(ISERROR(B60),NA(),Dados!$G$7+B60-1),"")</f>
        <v/>
      </c>
      <c r="D60" s="28" t="str">
        <f>IF(B60="","",IF(HLOOKUP(B60,'Investimento ao mês'!$B$4:$CP$19,16,0)="",Resultado!$D$3,HLOOKUP(B60,'Investimento ao mês'!$B$4:$CP$19,16,0)))</f>
        <v/>
      </c>
      <c r="E60" s="29" t="str">
        <f>IF(B60="","",HLOOKUP(B60,'Investimento ao mês'!$B$4:$CP$18,15,0))</f>
        <v/>
      </c>
      <c r="F60" s="29" t="str">
        <f>IF((B60)="","",SUM(E$3:E60))</f>
        <v/>
      </c>
      <c r="G60" s="29" t="str">
        <f t="shared" si="1"/>
        <v/>
      </c>
      <c r="H60" s="29" t="str">
        <f>IF(B60="","",SUM(G$3:G60))</f>
        <v/>
      </c>
      <c r="I60" s="29" t="str">
        <f t="shared" si="0"/>
        <v/>
      </c>
      <c r="J60" s="9"/>
    </row>
    <row r="61" spans="1:10" x14ac:dyDescent="0.3">
      <c r="A61" s="9"/>
      <c r="B61" s="27" t="str">
        <f>IFERROR(IF(B60&lt;Resumo!$F$11,B60+1,NA()),"")</f>
        <v/>
      </c>
      <c r="C61" s="27" t="str">
        <f>IFERROR(IF(ISERROR(B61),NA(),Dados!$G$7+B61-1),"")</f>
        <v/>
      </c>
      <c r="D61" s="28" t="str">
        <f>IF(B61="","",IF(HLOOKUP(B61,'Investimento ao mês'!$B$4:$CP$19,16,0)="",Resultado!$D$3,HLOOKUP(B61,'Investimento ao mês'!$B$4:$CP$19,16,0)))</f>
        <v/>
      </c>
      <c r="E61" s="29" t="str">
        <f>IF(B61="","",HLOOKUP(B61,'Investimento ao mês'!$B$4:$CP$18,15,0))</f>
        <v/>
      </c>
      <c r="F61" s="29" t="str">
        <f>IF((B61)="","",SUM(E$3:E61))</f>
        <v/>
      </c>
      <c r="G61" s="29" t="str">
        <f t="shared" si="1"/>
        <v/>
      </c>
      <c r="H61" s="29" t="str">
        <f>IF(B61="","",SUM(G$3:G61))</f>
        <v/>
      </c>
      <c r="I61" s="29" t="str">
        <f t="shared" si="0"/>
        <v/>
      </c>
      <c r="J61" s="9"/>
    </row>
    <row r="62" spans="1:10" x14ac:dyDescent="0.3">
      <c r="A62" s="9"/>
      <c r="B62" s="27" t="str">
        <f>IFERROR(IF(B61&lt;Resumo!$F$11,B61+1,NA()),"")</f>
        <v/>
      </c>
      <c r="C62" s="27" t="str">
        <f>IFERROR(IF(ISERROR(B62),NA(),Dados!$G$7+B62-1),"")</f>
        <v/>
      </c>
      <c r="D62" s="28" t="str">
        <f>IF(B62="","",IF(HLOOKUP(B62,'Investimento ao mês'!$B$4:$CP$19,16,0)="",Resultado!$D$3,HLOOKUP(B62,'Investimento ao mês'!$B$4:$CP$19,16,0)))</f>
        <v/>
      </c>
      <c r="E62" s="29" t="str">
        <f>IF(B62="","",HLOOKUP(B62,'Investimento ao mês'!$B$4:$CP$18,15,0))</f>
        <v/>
      </c>
      <c r="F62" s="29" t="str">
        <f>IF((B62)="","",SUM(E$3:E62))</f>
        <v/>
      </c>
      <c r="G62" s="29" t="str">
        <f t="shared" si="1"/>
        <v/>
      </c>
      <c r="H62" s="29" t="str">
        <f>IF(B62="","",SUM(G$3:G62))</f>
        <v/>
      </c>
      <c r="I62" s="29" t="str">
        <f t="shared" si="0"/>
        <v/>
      </c>
      <c r="J62" s="9"/>
    </row>
    <row r="63" spans="1:10" x14ac:dyDescent="0.3">
      <c r="A63" s="9"/>
      <c r="B63" s="27" t="str">
        <f>IFERROR(IF(B62&lt;Resumo!$F$11,B62+1,NA()),"")</f>
        <v/>
      </c>
      <c r="C63" s="27" t="str">
        <f>IFERROR(IF(ISERROR(B63),NA(),Dados!$G$7+B63-1),"")</f>
        <v/>
      </c>
      <c r="D63" s="28" t="str">
        <f>IF(B63="","",IF(HLOOKUP(B63,'Investimento ao mês'!$B$4:$CP$19,16,0)="",Resultado!$D$3,HLOOKUP(B63,'Investimento ao mês'!$B$4:$CP$19,16,0)))</f>
        <v/>
      </c>
      <c r="E63" s="29" t="str">
        <f>IF(B63="","",HLOOKUP(B63,'Investimento ao mês'!$B$4:$CP$18,15,0))</f>
        <v/>
      </c>
      <c r="F63" s="29" t="str">
        <f>IF((B63)="","",SUM(E$3:E63))</f>
        <v/>
      </c>
      <c r="G63" s="29" t="str">
        <f t="shared" si="1"/>
        <v/>
      </c>
      <c r="H63" s="29" t="str">
        <f>IF(B63="","",SUM(G$3:G63))</f>
        <v/>
      </c>
      <c r="I63" s="29" t="str">
        <f t="shared" si="0"/>
        <v/>
      </c>
      <c r="J63" s="9"/>
    </row>
    <row r="64" spans="1:10" x14ac:dyDescent="0.3">
      <c r="A64" s="9"/>
      <c r="B64" s="27" t="str">
        <f>IFERROR(IF(B63&lt;Resumo!$F$11,B63+1,NA()),"")</f>
        <v/>
      </c>
      <c r="C64" s="27" t="str">
        <f>IFERROR(IF(ISERROR(B64),NA(),Dados!$G$7+B64-1),"")</f>
        <v/>
      </c>
      <c r="D64" s="28" t="str">
        <f>IF(B64="","",IF(HLOOKUP(B64,'Investimento ao mês'!$B$4:$CP$19,16,0)="",Resultado!$D$3,HLOOKUP(B64,'Investimento ao mês'!$B$4:$CP$19,16,0)))</f>
        <v/>
      </c>
      <c r="E64" s="29" t="str">
        <f>IF(B64="","",HLOOKUP(B64,'Investimento ao mês'!$B$4:$CP$18,15,0))</f>
        <v/>
      </c>
      <c r="F64" s="29" t="str">
        <f>IF((B64)="","",SUM(E$3:E64))</f>
        <v/>
      </c>
      <c r="G64" s="29" t="str">
        <f t="shared" si="1"/>
        <v/>
      </c>
      <c r="H64" s="29" t="str">
        <f>IF(B64="","",SUM(G$3:G64))</f>
        <v/>
      </c>
      <c r="I64" s="29" t="str">
        <f t="shared" si="0"/>
        <v/>
      </c>
      <c r="J64" s="9"/>
    </row>
    <row r="65" spans="1:10" x14ac:dyDescent="0.3">
      <c r="A65" s="9"/>
      <c r="B65" s="27" t="str">
        <f>IFERROR(IF(B64&lt;Resumo!$F$11,B64+1,NA()),"")</f>
        <v/>
      </c>
      <c r="C65" s="27" t="str">
        <f>IFERROR(IF(ISERROR(B65),NA(),Dados!$G$7+B65-1),"")</f>
        <v/>
      </c>
      <c r="D65" s="28" t="str">
        <f>IF(B65="","",IF(HLOOKUP(B65,'Investimento ao mês'!$B$4:$CP$19,16,0)="",Resultado!$D$3,HLOOKUP(B65,'Investimento ao mês'!$B$4:$CP$19,16,0)))</f>
        <v/>
      </c>
      <c r="E65" s="29" t="str">
        <f>IF(B65="","",HLOOKUP(B65,'Investimento ao mês'!$B$4:$CP$18,15,0))</f>
        <v/>
      </c>
      <c r="F65" s="29" t="str">
        <f>IF((B65)="","",SUM(E$3:E65))</f>
        <v/>
      </c>
      <c r="G65" s="29" t="str">
        <f t="shared" si="1"/>
        <v/>
      </c>
      <c r="H65" s="29" t="str">
        <f>IF(B65="","",SUM(G$3:G65))</f>
        <v/>
      </c>
      <c r="I65" s="29" t="str">
        <f t="shared" si="0"/>
        <v/>
      </c>
      <c r="J65" s="9"/>
    </row>
    <row r="66" spans="1:10" x14ac:dyDescent="0.3">
      <c r="A66" s="9"/>
      <c r="B66" s="27" t="str">
        <f>IFERROR(IF(B65&lt;Resumo!$F$11,B65+1,NA()),"")</f>
        <v/>
      </c>
      <c r="C66" s="27" t="str">
        <f>IFERROR(IF(ISERROR(B66),NA(),Dados!$G$7+B66-1),"")</f>
        <v/>
      </c>
      <c r="D66" s="28" t="str">
        <f>IF(B66="","",IF(HLOOKUP(B66,'Investimento ao mês'!$B$4:$CP$19,16,0)="",Resultado!$D$3,HLOOKUP(B66,'Investimento ao mês'!$B$4:$CP$19,16,0)))</f>
        <v/>
      </c>
      <c r="E66" s="29" t="str">
        <f>IF(B66="","",HLOOKUP(B66,'Investimento ao mês'!$B$4:$CP$18,15,0))</f>
        <v/>
      </c>
      <c r="F66" s="29" t="str">
        <f>IF((B66)="","",SUM(E$3:E66))</f>
        <v/>
      </c>
      <c r="G66" s="29" t="str">
        <f t="shared" si="1"/>
        <v/>
      </c>
      <c r="H66" s="29" t="str">
        <f>IF(B66="","",SUM(G$3:G66))</f>
        <v/>
      </c>
      <c r="I66" s="29" t="str">
        <f t="shared" si="0"/>
        <v/>
      </c>
      <c r="J66" s="9"/>
    </row>
    <row r="67" spans="1:10" x14ac:dyDescent="0.3">
      <c r="A67" s="9"/>
      <c r="B67" s="27" t="str">
        <f>IFERROR(IF(B66&lt;Resumo!$F$11,B66+1,NA()),"")</f>
        <v/>
      </c>
      <c r="C67" s="27" t="str">
        <f>IFERROR(IF(ISERROR(B67),NA(),Dados!$G$7+B67-1),"")</f>
        <v/>
      </c>
      <c r="D67" s="28" t="str">
        <f>IF(B67="","",IF(HLOOKUP(B67,'Investimento ao mês'!$B$4:$CP$19,16,0)="",Resultado!$D$3,HLOOKUP(B67,'Investimento ao mês'!$B$4:$CP$19,16,0)))</f>
        <v/>
      </c>
      <c r="E67" s="29" t="str">
        <f>IF(B67="","",HLOOKUP(B67,'Investimento ao mês'!$B$4:$CP$18,15,0))</f>
        <v/>
      </c>
      <c r="F67" s="29" t="str">
        <f>IF((B67)="","",SUM(E$3:E67))</f>
        <v/>
      </c>
      <c r="G67" s="29" t="str">
        <f t="shared" si="1"/>
        <v/>
      </c>
      <c r="H67" s="29" t="str">
        <f>IF(B67="","",SUM(G$3:G67))</f>
        <v/>
      </c>
      <c r="I67" s="29" t="str">
        <f t="shared" si="0"/>
        <v/>
      </c>
      <c r="J67" s="9"/>
    </row>
    <row r="68" spans="1:10" x14ac:dyDescent="0.3">
      <c r="A68" s="9"/>
      <c r="B68" s="27" t="str">
        <f>IFERROR(IF(B67&lt;Resumo!$F$11,B67+1,NA()),"")</f>
        <v/>
      </c>
      <c r="C68" s="27" t="str">
        <f>IFERROR(IF(ISERROR(B68),NA(),Dados!$G$7+B68-1),"")</f>
        <v/>
      </c>
      <c r="D68" s="28" t="str">
        <f>IF(B68="","",IF(HLOOKUP(B68,'Investimento ao mês'!$B$4:$CP$19,16,0)="",Resultado!$D$3,HLOOKUP(B68,'Investimento ao mês'!$B$4:$CP$19,16,0)))</f>
        <v/>
      </c>
      <c r="E68" s="29" t="str">
        <f>IF(B68="","",HLOOKUP(B68,'Investimento ao mês'!$B$4:$CP$18,15,0))</f>
        <v/>
      </c>
      <c r="F68" s="29" t="str">
        <f>IF((B68)="","",SUM(E$3:E68))</f>
        <v/>
      </c>
      <c r="G68" s="29" t="str">
        <f t="shared" ref="G68:G83" si="2">IF(B68="","",I67*D68)</f>
        <v/>
      </c>
      <c r="H68" s="29" t="str">
        <f>IF(B68="","",SUM(G$3:G68))</f>
        <v/>
      </c>
      <c r="I68" s="29" t="str">
        <f t="shared" ref="I68:I83" si="3">IF(B68="","",I67+E68+G68)</f>
        <v/>
      </c>
      <c r="J68" s="9"/>
    </row>
    <row r="69" spans="1:10" x14ac:dyDescent="0.3">
      <c r="A69" s="9"/>
      <c r="B69" s="27" t="str">
        <f>IFERROR(IF(B68&lt;Resumo!$F$11,B68+1,NA()),"")</f>
        <v/>
      </c>
      <c r="C69" s="27" t="str">
        <f>IFERROR(IF(ISERROR(B69),NA(),Dados!$G$7+B69-1),"")</f>
        <v/>
      </c>
      <c r="D69" s="28" t="str">
        <f>IF(B69="","",IF(HLOOKUP(B69,'Investimento ao mês'!$B$4:$CP$19,16,0)="",Resultado!$D$3,HLOOKUP(B69,'Investimento ao mês'!$B$4:$CP$19,16,0)))</f>
        <v/>
      </c>
      <c r="E69" s="29" t="str">
        <f>IF(B69="","",HLOOKUP(B69,'Investimento ao mês'!$B$4:$CP$18,15,0))</f>
        <v/>
      </c>
      <c r="F69" s="29" t="str">
        <f>IF((B69)="","",SUM(E$3:E69))</f>
        <v/>
      </c>
      <c r="G69" s="29" t="str">
        <f t="shared" si="2"/>
        <v/>
      </c>
      <c r="H69" s="29" t="str">
        <f>IF(B69="","",SUM(G$3:G69))</f>
        <v/>
      </c>
      <c r="I69" s="29" t="str">
        <f t="shared" si="3"/>
        <v/>
      </c>
      <c r="J69" s="9"/>
    </row>
    <row r="70" spans="1:10" x14ac:dyDescent="0.3">
      <c r="A70" s="9"/>
      <c r="B70" s="27" t="str">
        <f>IFERROR(IF(B69&lt;Resumo!$F$11,B69+1,NA()),"")</f>
        <v/>
      </c>
      <c r="C70" s="27" t="str">
        <f>IFERROR(IF(ISERROR(B70),NA(),Dados!$G$7+B70-1),"")</f>
        <v/>
      </c>
      <c r="D70" s="28" t="str">
        <f>IF(B70="","",IF(HLOOKUP(B70,'Investimento ao mês'!$B$4:$CP$19,16,0)="",Resultado!$D$3,HLOOKUP(B70,'Investimento ao mês'!$B$4:$CP$19,16,0)))</f>
        <v/>
      </c>
      <c r="E70" s="29" t="str">
        <f>IF(B70="","",HLOOKUP(B70,'Investimento ao mês'!$B$4:$CP$18,15,0))</f>
        <v/>
      </c>
      <c r="F70" s="29" t="str">
        <f>IF((B70)="","",SUM(E$3:E70))</f>
        <v/>
      </c>
      <c r="G70" s="29" t="str">
        <f t="shared" si="2"/>
        <v/>
      </c>
      <c r="H70" s="29" t="str">
        <f>IF(B70="","",SUM(G$3:G70))</f>
        <v/>
      </c>
      <c r="I70" s="29" t="str">
        <f t="shared" si="3"/>
        <v/>
      </c>
      <c r="J70" s="9"/>
    </row>
    <row r="71" spans="1:10" x14ac:dyDescent="0.3">
      <c r="A71" s="9"/>
      <c r="B71" s="27" t="str">
        <f>IFERROR(IF(B70&lt;Resumo!$F$11,B70+1,NA()),"")</f>
        <v/>
      </c>
      <c r="C71" s="27" t="str">
        <f>IFERROR(IF(ISERROR(B71),NA(),Dados!$G$7+B71-1),"")</f>
        <v/>
      </c>
      <c r="D71" s="28" t="str">
        <f>IF(B71="","",IF(HLOOKUP(B71,'Investimento ao mês'!$B$4:$CP$19,16,0)="",Resultado!$D$3,HLOOKUP(B71,'Investimento ao mês'!$B$4:$CP$19,16,0)))</f>
        <v/>
      </c>
      <c r="E71" s="29" t="str">
        <f>IF(B71="","",HLOOKUP(B71,'Investimento ao mês'!$B$4:$CP$18,15,0))</f>
        <v/>
      </c>
      <c r="F71" s="29" t="str">
        <f>IF((B71)="","",SUM(E$3:E71))</f>
        <v/>
      </c>
      <c r="G71" s="29" t="str">
        <f t="shared" si="2"/>
        <v/>
      </c>
      <c r="H71" s="29" t="str">
        <f>IF(B71="","",SUM(G$3:G71))</f>
        <v/>
      </c>
      <c r="I71" s="29" t="str">
        <f t="shared" si="3"/>
        <v/>
      </c>
      <c r="J71" s="9"/>
    </row>
    <row r="72" spans="1:10" x14ac:dyDescent="0.3">
      <c r="A72" s="9"/>
      <c r="B72" s="27" t="str">
        <f>IFERROR(IF(B71&lt;Resumo!$F$11,B71+1,NA()),"")</f>
        <v/>
      </c>
      <c r="C72" s="27" t="str">
        <f>IFERROR(IF(ISERROR(B72),NA(),Dados!$G$7+B72-1),"")</f>
        <v/>
      </c>
      <c r="D72" s="28" t="str">
        <f>IF(B72="","",IF(HLOOKUP(B72,'Investimento ao mês'!$B$4:$CP$19,16,0)="",Resultado!$D$3,HLOOKUP(B72,'Investimento ao mês'!$B$4:$CP$19,16,0)))</f>
        <v/>
      </c>
      <c r="E72" s="29" t="str">
        <f>IF(B72="","",HLOOKUP(B72,'Investimento ao mês'!$B$4:$CP$18,15,0))</f>
        <v/>
      </c>
      <c r="F72" s="29" t="str">
        <f>IF((B72)="","",SUM(E$3:E72))</f>
        <v/>
      </c>
      <c r="G72" s="29" t="str">
        <f t="shared" si="2"/>
        <v/>
      </c>
      <c r="H72" s="29" t="str">
        <f>IF(B72="","",SUM(G$3:G72))</f>
        <v/>
      </c>
      <c r="I72" s="29" t="str">
        <f t="shared" si="3"/>
        <v/>
      </c>
      <c r="J72" s="9"/>
    </row>
    <row r="73" spans="1:10" x14ac:dyDescent="0.3">
      <c r="A73" s="9"/>
      <c r="B73" s="27" t="str">
        <f>IFERROR(IF(B72&lt;Resumo!$F$11,B72+1,NA()),"")</f>
        <v/>
      </c>
      <c r="C73" s="27" t="str">
        <f>IFERROR(IF(ISERROR(B73),NA(),Dados!$G$7+B73-1),"")</f>
        <v/>
      </c>
      <c r="D73" s="28" t="str">
        <f>IF(B73="","",IF(HLOOKUP(B73,'Investimento ao mês'!$B$4:$CP$19,16,0)="",Resultado!$D$3,HLOOKUP(B73,'Investimento ao mês'!$B$4:$CP$19,16,0)))</f>
        <v/>
      </c>
      <c r="E73" s="29" t="str">
        <f>IF(B73="","",HLOOKUP(B73,'Investimento ao mês'!$B$4:$CP$18,15,0))</f>
        <v/>
      </c>
      <c r="F73" s="29" t="str">
        <f>IF((B73)="","",SUM(E$3:E73))</f>
        <v/>
      </c>
      <c r="G73" s="29" t="str">
        <f t="shared" si="2"/>
        <v/>
      </c>
      <c r="H73" s="29" t="str">
        <f>IF(B73="","",SUM(G$3:G73))</f>
        <v/>
      </c>
      <c r="I73" s="29" t="str">
        <f t="shared" si="3"/>
        <v/>
      </c>
      <c r="J73" s="9"/>
    </row>
    <row r="74" spans="1:10" x14ac:dyDescent="0.3">
      <c r="A74" s="9"/>
      <c r="B74" s="27" t="str">
        <f>IFERROR(IF(B73&lt;Resumo!$F$11,B73+1,NA()),"")</f>
        <v/>
      </c>
      <c r="C74" s="27" t="str">
        <f>IFERROR(IF(ISERROR(B74),NA(),Dados!$G$7+B74-1),"")</f>
        <v/>
      </c>
      <c r="D74" s="28" t="str">
        <f>IF(B74="","",IF(HLOOKUP(B74,'Investimento ao mês'!$B$4:$CP$19,16,0)="",Resultado!$D$3,HLOOKUP(B74,'Investimento ao mês'!$B$4:$CP$19,16,0)))</f>
        <v/>
      </c>
      <c r="E74" s="29" t="str">
        <f>IF(B74="","",HLOOKUP(B74,'Investimento ao mês'!$B$4:$CP$18,15,0))</f>
        <v/>
      </c>
      <c r="F74" s="29" t="str">
        <f>IF((B74)="","",SUM(E$3:E74))</f>
        <v/>
      </c>
      <c r="G74" s="29" t="str">
        <f t="shared" si="2"/>
        <v/>
      </c>
      <c r="H74" s="29" t="str">
        <f>IF(B74="","",SUM(G$3:G74))</f>
        <v/>
      </c>
      <c r="I74" s="29" t="str">
        <f t="shared" si="3"/>
        <v/>
      </c>
      <c r="J74" s="9"/>
    </row>
    <row r="75" spans="1:10" x14ac:dyDescent="0.3">
      <c r="A75" s="9"/>
      <c r="B75" s="27" t="str">
        <f>IFERROR(IF(B74&lt;Resumo!$F$11,B74+1,NA()),"")</f>
        <v/>
      </c>
      <c r="C75" s="27" t="str">
        <f>IFERROR(IF(ISERROR(B75),NA(),Dados!$G$7+B75-1),"")</f>
        <v/>
      </c>
      <c r="D75" s="28" t="str">
        <f>IF(B75="","",IF(HLOOKUP(B75,'Investimento ao mês'!$B$4:$CP$19,16,0)="",Resultado!$D$3,HLOOKUP(B75,'Investimento ao mês'!$B$4:$CP$19,16,0)))</f>
        <v/>
      </c>
      <c r="E75" s="29" t="str">
        <f>IF(B75="","",HLOOKUP(B75,'Investimento ao mês'!$B$4:$CP$18,15,0))</f>
        <v/>
      </c>
      <c r="F75" s="29" t="str">
        <f>IF((B75)="","",SUM(E$3:E75))</f>
        <v/>
      </c>
      <c r="G75" s="29" t="str">
        <f t="shared" si="2"/>
        <v/>
      </c>
      <c r="H75" s="29" t="str">
        <f>IF(B75="","",SUM(G$3:G75))</f>
        <v/>
      </c>
      <c r="I75" s="29" t="str">
        <f t="shared" si="3"/>
        <v/>
      </c>
      <c r="J75" s="9"/>
    </row>
    <row r="76" spans="1:10" x14ac:dyDescent="0.3">
      <c r="A76" s="9"/>
      <c r="B76" s="27" t="str">
        <f>IFERROR(IF(B75&lt;Resumo!$F$11,B75+1,NA()),"")</f>
        <v/>
      </c>
      <c r="C76" s="27" t="str">
        <f>IFERROR(IF(ISERROR(B76),NA(),Dados!$G$7+B76-1),"")</f>
        <v/>
      </c>
      <c r="D76" s="28" t="str">
        <f>IF(B76="","",IF(HLOOKUP(B76,'Investimento ao mês'!$B$4:$CP$19,16,0)="",Resultado!$D$3,HLOOKUP(B76,'Investimento ao mês'!$B$4:$CP$19,16,0)))</f>
        <v/>
      </c>
      <c r="E76" s="29" t="str">
        <f>IF(B76="","",HLOOKUP(B76,'Investimento ao mês'!$B$4:$CP$18,15,0))</f>
        <v/>
      </c>
      <c r="F76" s="29" t="str">
        <f>IF((B76)="","",SUM(E$3:E76))</f>
        <v/>
      </c>
      <c r="G76" s="29" t="str">
        <f t="shared" si="2"/>
        <v/>
      </c>
      <c r="H76" s="29" t="str">
        <f>IF(B76="","",SUM(G$3:G76))</f>
        <v/>
      </c>
      <c r="I76" s="29" t="str">
        <f t="shared" si="3"/>
        <v/>
      </c>
      <c r="J76" s="9"/>
    </row>
    <row r="77" spans="1:10" x14ac:dyDescent="0.3">
      <c r="A77" s="9"/>
      <c r="B77" s="27" t="str">
        <f>IFERROR(IF(B76&lt;Resumo!$F$11,B76+1,NA()),"")</f>
        <v/>
      </c>
      <c r="C77" s="27" t="str">
        <f>IFERROR(IF(ISERROR(B77),NA(),Dados!$G$7+B77-1),"")</f>
        <v/>
      </c>
      <c r="D77" s="28" t="str">
        <f>IF(B77="","",IF(HLOOKUP(B77,'Investimento ao mês'!$B$4:$CP$19,16,0)="",Resultado!$D$3,HLOOKUP(B77,'Investimento ao mês'!$B$4:$CP$19,16,0)))</f>
        <v/>
      </c>
      <c r="E77" s="29" t="str">
        <f>IF(B77="","",HLOOKUP(B77,'Investimento ao mês'!$B$4:$CP$18,15,0))</f>
        <v/>
      </c>
      <c r="F77" s="29" t="str">
        <f>IF((B77)="","",SUM(E$3:E77))</f>
        <v/>
      </c>
      <c r="G77" s="29" t="str">
        <f t="shared" si="2"/>
        <v/>
      </c>
      <c r="H77" s="29" t="str">
        <f>IF(B77="","",SUM(G$3:G77))</f>
        <v/>
      </c>
      <c r="I77" s="29" t="str">
        <f t="shared" si="3"/>
        <v/>
      </c>
      <c r="J77" s="9"/>
    </row>
    <row r="78" spans="1:10" x14ac:dyDescent="0.3">
      <c r="A78" s="9"/>
      <c r="B78" s="27" t="str">
        <f>IFERROR(IF(B77&lt;Resumo!$F$11,B77+1,NA()),"")</f>
        <v/>
      </c>
      <c r="C78" s="27" t="str">
        <f>IFERROR(IF(ISERROR(B78),NA(),Dados!$G$7+B78-1),"")</f>
        <v/>
      </c>
      <c r="D78" s="28" t="str">
        <f>IF(B78="","",IF(HLOOKUP(B78,'Investimento ao mês'!$B$4:$CP$19,16,0)="",Resultado!$D$3,HLOOKUP(B78,'Investimento ao mês'!$B$4:$CP$19,16,0)))</f>
        <v/>
      </c>
      <c r="E78" s="29" t="str">
        <f>IF(B78="","",HLOOKUP(B78,'Investimento ao mês'!$B$4:$CP$18,15,0))</f>
        <v/>
      </c>
      <c r="F78" s="29" t="str">
        <f>IF((B78)="","",SUM(E$3:E78))</f>
        <v/>
      </c>
      <c r="G78" s="29" t="str">
        <f t="shared" si="2"/>
        <v/>
      </c>
      <c r="H78" s="29" t="str">
        <f>IF(B78="","",SUM(G$3:G78))</f>
        <v/>
      </c>
      <c r="I78" s="29" t="str">
        <f t="shared" si="3"/>
        <v/>
      </c>
      <c r="J78" s="9"/>
    </row>
    <row r="79" spans="1:10" x14ac:dyDescent="0.3">
      <c r="A79" s="9"/>
      <c r="B79" s="27" t="str">
        <f>IFERROR(IF(B78&lt;Resumo!$F$11,B78+1,NA()),"")</f>
        <v/>
      </c>
      <c r="C79" s="27" t="str">
        <f>IFERROR(IF(ISERROR(B79),NA(),Dados!$G$7+B79-1),"")</f>
        <v/>
      </c>
      <c r="D79" s="28" t="str">
        <f>IF(B79="","",IF(HLOOKUP(B79,'Investimento ao mês'!$B$4:$CP$19,16,0)="",Resultado!$D$3,HLOOKUP(B79,'Investimento ao mês'!$B$4:$CP$19,16,0)))</f>
        <v/>
      </c>
      <c r="E79" s="29" t="str">
        <f>IF(B79="","",HLOOKUP(B79,'Investimento ao mês'!$B$4:$CP$18,15,0))</f>
        <v/>
      </c>
      <c r="F79" s="29" t="str">
        <f>IF((B79)="","",SUM(E$3:E79))</f>
        <v/>
      </c>
      <c r="G79" s="29" t="str">
        <f t="shared" si="2"/>
        <v/>
      </c>
      <c r="H79" s="29" t="str">
        <f>IF(B79="","",SUM(G$3:G79))</f>
        <v/>
      </c>
      <c r="I79" s="29" t="str">
        <f t="shared" si="3"/>
        <v/>
      </c>
      <c r="J79" s="9"/>
    </row>
    <row r="80" spans="1:10" x14ac:dyDescent="0.3">
      <c r="A80" s="9"/>
      <c r="B80" s="27" t="str">
        <f>IFERROR(IF(B79&lt;Resumo!$F$11,B79+1,NA()),"")</f>
        <v/>
      </c>
      <c r="C80" s="27" t="str">
        <f>IFERROR(IF(ISERROR(B80),NA(),Dados!$G$7+B80-1),"")</f>
        <v/>
      </c>
      <c r="D80" s="28" t="str">
        <f>IF(B80="","",IF(HLOOKUP(B80,'Investimento ao mês'!$B$4:$CP$19,16,0)="",Resultado!$D$3,HLOOKUP(B80,'Investimento ao mês'!$B$4:$CP$19,16,0)))</f>
        <v/>
      </c>
      <c r="E80" s="29" t="str">
        <f>IF(B80="","",HLOOKUP(B80,'Investimento ao mês'!$B$4:$CP$18,15,0))</f>
        <v/>
      </c>
      <c r="F80" s="29" t="str">
        <f>IF((B80)="","",SUM(E$3:E80))</f>
        <v/>
      </c>
      <c r="G80" s="29" t="str">
        <f t="shared" si="2"/>
        <v/>
      </c>
      <c r="H80" s="29" t="str">
        <f>IF(B80="","",SUM(G$3:G80))</f>
        <v/>
      </c>
      <c r="I80" s="29" t="str">
        <f t="shared" si="3"/>
        <v/>
      </c>
      <c r="J80" s="9"/>
    </row>
    <row r="81" spans="1:10" x14ac:dyDescent="0.3">
      <c r="A81" s="9"/>
      <c r="B81" s="27" t="str">
        <f>IFERROR(IF(B80&lt;Resumo!$F$11,B80+1,NA()),"")</f>
        <v/>
      </c>
      <c r="C81" s="27" t="str">
        <f>IFERROR(IF(ISERROR(B81),NA(),Dados!$G$7+B81-1),"")</f>
        <v/>
      </c>
      <c r="D81" s="28" t="str">
        <f>IF(B81="","",IF(HLOOKUP(B81,'Investimento ao mês'!$B$4:$CP$19,16,0)="",Resultado!$D$3,HLOOKUP(B81,'Investimento ao mês'!$B$4:$CP$19,16,0)))</f>
        <v/>
      </c>
      <c r="E81" s="29" t="str">
        <f>IF(B81="","",HLOOKUP(B81,'Investimento ao mês'!$B$4:$CP$18,15,0))</f>
        <v/>
      </c>
      <c r="F81" s="29" t="str">
        <f>IF((B81)="","",SUM(E$3:E81))</f>
        <v/>
      </c>
      <c r="G81" s="29" t="str">
        <f t="shared" si="2"/>
        <v/>
      </c>
      <c r="H81" s="29" t="str">
        <f>IF(B81="","",SUM(G$3:G81))</f>
        <v/>
      </c>
      <c r="I81" s="29" t="str">
        <f t="shared" si="3"/>
        <v/>
      </c>
      <c r="J81" s="9"/>
    </row>
    <row r="82" spans="1:10" x14ac:dyDescent="0.3">
      <c r="A82" s="9"/>
      <c r="B82" s="27" t="str">
        <f>IFERROR(IF(B81&lt;Resumo!$F$11,B81+1,NA()),"")</f>
        <v/>
      </c>
      <c r="C82" s="27" t="str">
        <f>IFERROR(IF(ISERROR(B82),NA(),Dados!$G$7+B82-1),"")</f>
        <v/>
      </c>
      <c r="D82" s="28" t="str">
        <f>IF(B82="","",IF(HLOOKUP(B82,'Investimento ao mês'!$B$4:$CP$19,16,0)="",Resultado!$D$3,HLOOKUP(B82,'Investimento ao mês'!$B$4:$CP$19,16,0)))</f>
        <v/>
      </c>
      <c r="E82" s="29" t="str">
        <f>IF(B82="","",HLOOKUP(B82,'Investimento ao mês'!$B$4:$CP$18,15,0))</f>
        <v/>
      </c>
      <c r="F82" s="29" t="str">
        <f>IF((B82)="","",SUM(E$3:E82))</f>
        <v/>
      </c>
      <c r="G82" s="29" t="str">
        <f t="shared" si="2"/>
        <v/>
      </c>
      <c r="H82" s="29" t="str">
        <f>IF(B82="","",SUM(G$3:G82))</f>
        <v/>
      </c>
      <c r="I82" s="29" t="str">
        <f t="shared" si="3"/>
        <v/>
      </c>
      <c r="J82" s="9"/>
    </row>
    <row r="83" spans="1:10" x14ac:dyDescent="0.3">
      <c r="A83" s="9"/>
      <c r="B83" s="27" t="str">
        <f>IFERROR(IF(B82&lt;Resumo!$F$11,B82+1,NA()),"")</f>
        <v/>
      </c>
      <c r="C83" s="27" t="str">
        <f>IFERROR(IF(ISERROR(B83),NA(),Dados!$G$7+B83-1),"")</f>
        <v/>
      </c>
      <c r="D83" s="28" t="str">
        <f>IF(B83="","",IF(HLOOKUP(B83,'Investimento ao mês'!$B$4:$CP$19,16,0)="",Resultado!$D$3,HLOOKUP(B83,'Investimento ao mês'!$B$4:$CP$19,16,0)))</f>
        <v/>
      </c>
      <c r="E83" s="29" t="str">
        <f>IF(B83="","",HLOOKUP(B83,'Investimento ao mês'!$B$4:$CP$18,15,0))</f>
        <v/>
      </c>
      <c r="F83" s="29" t="str">
        <f>IF((B83)="","",SUM(E$3:E83))</f>
        <v/>
      </c>
      <c r="G83" s="29" t="str">
        <f t="shared" si="2"/>
        <v/>
      </c>
      <c r="H83" s="29" t="str">
        <f>IF(B83="","",SUM(G$3:G83))</f>
        <v/>
      </c>
      <c r="I83" s="29" t="str">
        <f t="shared" si="3"/>
        <v/>
      </c>
      <c r="J83" s="9"/>
    </row>
    <row r="84" spans="1:10" x14ac:dyDescent="0.3">
      <c r="A84" s="9"/>
      <c r="B84" s="7"/>
      <c r="C84" s="7"/>
      <c r="D84" s="7"/>
      <c r="E84" s="7"/>
      <c r="F84" s="7"/>
      <c r="G84" s="8"/>
      <c r="H84" s="8"/>
      <c r="I84" s="8"/>
      <c r="J84" s="9"/>
    </row>
  </sheetData>
  <sheetProtection algorithmName="SHA-512" hashValue="eP7/6F6Zdjo8qvJrONacCMSXXbAZckk1lIO0AnNnFpz+fE8r9fsRETP1HHPgNR1o9QBkTwfTdquiXupQ8T6jag==" saltValue="XmjMRgEFMoux3Ewhseuyvw==" spinCount="100000" sheet="1" scenarios="1" selectLockedCells="1"/>
  <mergeCells count="1">
    <mergeCell ref="A1:J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2"/>
  <sheetViews>
    <sheetView showGridLines="0" workbookViewId="0"/>
  </sheetViews>
  <sheetFormatPr defaultRowHeight="14.4" x14ac:dyDescent="0.3"/>
  <cols>
    <col min="1" max="1" width="5" customWidth="1"/>
    <col min="6" max="6" width="12.6640625" bestFit="1" customWidth="1"/>
    <col min="7" max="7" width="14.6640625" customWidth="1"/>
    <col min="20" max="20" width="6.6640625" customWidth="1"/>
  </cols>
  <sheetData>
    <row r="1" spans="1:20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3">
      <c r="A2" s="9"/>
      <c r="B2" s="56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9"/>
    </row>
    <row r="3" spans="1:20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9"/>
    </row>
    <row r="4" spans="1:20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3">
      <c r="A9" s="6"/>
      <c r="B9" s="6"/>
      <c r="C9" s="52" t="s">
        <v>16</v>
      </c>
      <c r="D9" s="52"/>
      <c r="E9" s="52"/>
      <c r="F9" s="5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.75" customHeight="1" x14ac:dyDescent="0.3">
      <c r="A10" s="6"/>
      <c r="B10" s="6"/>
      <c r="C10" s="53"/>
      <c r="D10" s="53"/>
      <c r="E10" s="53"/>
      <c r="F10" s="5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3">
      <c r="A11" s="6"/>
      <c r="B11" s="6"/>
      <c r="C11" s="44" t="s">
        <v>8</v>
      </c>
      <c r="D11" s="44"/>
      <c r="E11" s="44"/>
      <c r="F11" s="54">
        <f>Dados!G8-Dados!G7</f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3">
      <c r="A12" s="6"/>
      <c r="B12" s="6"/>
      <c r="C12" s="44"/>
      <c r="D12" s="44"/>
      <c r="E12" s="44"/>
      <c r="F12" s="5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9.5" customHeight="1" x14ac:dyDescent="0.3">
      <c r="A13" s="6"/>
      <c r="B13" s="6"/>
      <c r="C13" s="49" t="s">
        <v>9</v>
      </c>
      <c r="D13" s="50"/>
      <c r="E13" s="51"/>
      <c r="F13" s="30" t="str">
        <f ca="1">IF(OFFSET(Resultado!I2,Resumo!F11,0,1,1)="Saldo","",OFFSET(Resultado!I2,Resumo!F11,0,1,1))</f>
        <v/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8.75" customHeight="1" x14ac:dyDescent="0.3">
      <c r="A14" s="6"/>
      <c r="B14" s="6"/>
      <c r="C14" s="48" t="s">
        <v>10</v>
      </c>
      <c r="D14" s="48"/>
      <c r="E14" s="48"/>
      <c r="F14" s="31" t="str">
        <f ca="1">IF(OFFSET(Resultado!F2,Resumo!F11,0,1,1)="Total Acumulado ao Ano","",OFFSET(Resultado!F2,Resumo!F11,0,1,1))</f>
        <v/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0.25" customHeight="1" x14ac:dyDescent="0.3">
      <c r="A15" s="6"/>
      <c r="B15" s="6"/>
      <c r="C15" s="48" t="s">
        <v>13</v>
      </c>
      <c r="D15" s="48"/>
      <c r="E15" s="48"/>
      <c r="F15" s="31" t="str">
        <f ca="1">IF(OFFSET(Resultado!H2,Resumo!F11,0,1,1)="Juros acumulados","",OFFSET(Resultado!H2,Resumo!F11,0,1,1))</f>
        <v/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</sheetData>
  <sheetProtection algorithmName="SHA-512" hashValue="56lEyx1tDQ4FWsSOWtnZ1r25La5ydzn244wN+kzKCQ9CNmGaZUZWCIoni+klUV1QuazjrbxXV4bnQ9nUbTIjpA==" saltValue="6zLtquIyqfGZ8v4tU6wL3g==" spinCount="100000" sheet="1" objects="1" scenarios="1" selectLockedCells="1"/>
  <mergeCells count="7">
    <mergeCell ref="C15:E15"/>
    <mergeCell ref="C13:E13"/>
    <mergeCell ref="B2:S3"/>
    <mergeCell ref="C9:F10"/>
    <mergeCell ref="C11:E12"/>
    <mergeCell ref="F11:F12"/>
    <mergeCell ref="C14:E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3"/>
  <dimension ref="C1:N19"/>
  <sheetViews>
    <sheetView showGridLines="0" workbookViewId="0">
      <selection activeCell="P2" sqref="P2"/>
    </sheetView>
  </sheetViews>
  <sheetFormatPr defaultRowHeight="14.4" x14ac:dyDescent="0.3"/>
  <sheetData>
    <row r="1" spans="3:14" x14ac:dyDescent="0.3">
      <c r="C1" s="55" t="s">
        <v>32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x14ac:dyDescent="0.3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4" x14ac:dyDescent="0.3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3:14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3:14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3:14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3:14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3:14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3:14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3:14" x14ac:dyDescent="0.3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3:14" x14ac:dyDescent="0.3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3:14" x14ac:dyDescent="0.3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3:14" x14ac:dyDescent="0.3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3:14" x14ac:dyDescent="0.3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x14ac:dyDescent="0.3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3:14" x14ac:dyDescent="0.3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3:14" x14ac:dyDescent="0.3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3:14" x14ac:dyDescent="0.3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3:14" x14ac:dyDescent="0.3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</sheetData>
  <sheetProtection algorithmName="SHA-512" hashValue="XHob4VmmN7CsTngaHdepVcDj4oCghNkyZN5x2u+SMCDttd4SszkQ1Rnr1bd+HPu83FECH4vzQFhxSTTD8Ld51w==" saltValue="Y7i+dYmIi0xzzlbqgIOiYg==" spinCount="100000" sheet="1" objects="1" scenarios="1" selectLockedCells="1" selectUnlockedCells="1"/>
  <mergeCells count="1">
    <mergeCell ref="C1:N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Início</vt:lpstr>
      <vt:lpstr>Dados</vt:lpstr>
      <vt:lpstr>Investimento ao mês</vt:lpstr>
      <vt:lpstr>Resultado</vt:lpstr>
      <vt:lpstr>Resumo</vt:lpstr>
      <vt:lpstr>Sobre Excel Easy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Ohashi</cp:lastModifiedBy>
  <dcterms:created xsi:type="dcterms:W3CDTF">2018-07-26T14:06:29Z</dcterms:created>
  <dcterms:modified xsi:type="dcterms:W3CDTF">2024-01-09T16:16:00Z</dcterms:modified>
</cp:coreProperties>
</file>