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EXCEL EASY\Planilhas\Para Divulgar\"/>
    </mc:Choice>
  </mc:AlternateContent>
  <bookViews>
    <workbookView showSheetTabs="0" xWindow="0" yWindow="0" windowWidth="20490" windowHeight="7455" tabRatio="863"/>
  </bookViews>
  <sheets>
    <sheet name="jan" sheetId="16" r:id="rId1"/>
    <sheet name="fev" sheetId="18" r:id="rId2"/>
    <sheet name="mar" sheetId="19" r:id="rId3"/>
    <sheet name="abr" sheetId="20" r:id="rId4"/>
    <sheet name="mai" sheetId="21" r:id="rId5"/>
    <sheet name="jun" sheetId="22" r:id="rId6"/>
    <sheet name="jul" sheetId="23" r:id="rId7"/>
    <sheet name="ago" sheetId="24" r:id="rId8"/>
    <sheet name="set" sheetId="25" r:id="rId9"/>
    <sheet name="out" sheetId="26" r:id="rId10"/>
    <sheet name="nov" sheetId="27" r:id="rId11"/>
    <sheet name="dez" sheetId="28" r:id="rId12"/>
    <sheet name="graficos" sheetId="29" r:id="rId13"/>
  </sheets>
  <definedNames>
    <definedName name="_xlnm.Print_Area" localSheetId="3">abr!$C$1:$I$35</definedName>
    <definedName name="_xlnm.Print_Area" localSheetId="7">ago!$C$1:$I$35</definedName>
    <definedName name="_xlnm.Print_Area" localSheetId="11">dez!$C$1:$I$35</definedName>
    <definedName name="_xlnm.Print_Area" localSheetId="1">fev!$C$1:$I$35</definedName>
    <definedName name="_xlnm.Print_Area" localSheetId="12">graficos!$C$1:$I$118</definedName>
    <definedName name="_xlnm.Print_Area" localSheetId="0">jan!$C$1:$I$35</definedName>
    <definedName name="_xlnm.Print_Area" localSheetId="6">jul!$C$1:$I$35</definedName>
    <definedName name="_xlnm.Print_Area" localSheetId="5">jun!$C$1:$I$35</definedName>
    <definedName name="_xlnm.Print_Area" localSheetId="4">mai!$C$1:$I$35</definedName>
    <definedName name="_xlnm.Print_Area" localSheetId="2">mar!$C$1:$I$35</definedName>
    <definedName name="_xlnm.Print_Area" localSheetId="10">nov!$C$1:$I$35</definedName>
    <definedName name="_xlnm.Print_Area" localSheetId="9">out!$C$1:$I$35</definedName>
    <definedName name="_xlnm.Print_Area" localSheetId="8">set!$C$1:$I$35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29" l="1"/>
  <c r="D97" i="29"/>
  <c r="D96" i="29"/>
  <c r="D95" i="29"/>
  <c r="D94" i="29"/>
  <c r="D93" i="29"/>
  <c r="D92" i="29"/>
  <c r="D90" i="29"/>
  <c r="D89" i="29"/>
  <c r="E54" i="29"/>
  <c r="E55" i="29"/>
  <c r="E56" i="29"/>
  <c r="E59" i="29"/>
  <c r="E62" i="29"/>
  <c r="E63" i="29"/>
  <c r="E64" i="29"/>
  <c r="E65" i="29"/>
  <c r="D42" i="29"/>
  <c r="D43" i="29"/>
  <c r="D44" i="29"/>
  <c r="D47" i="29"/>
  <c r="D48" i="29"/>
  <c r="D49" i="29"/>
  <c r="D50" i="29"/>
  <c r="D51" i="29"/>
  <c r="D52" i="29"/>
  <c r="D53" i="29"/>
  <c r="E19" i="29"/>
  <c r="E20" i="29"/>
  <c r="E21" i="29"/>
  <c r="E22" i="29"/>
  <c r="E23" i="29"/>
  <c r="E24" i="29"/>
  <c r="E28" i="29"/>
  <c r="E29" i="29"/>
  <c r="E32" i="29"/>
  <c r="E34" i="29"/>
  <c r="E35" i="29"/>
  <c r="E36" i="29"/>
  <c r="E37" i="29"/>
  <c r="E38" i="29"/>
  <c r="E39" i="29"/>
  <c r="E40" i="29"/>
  <c r="E41" i="29"/>
  <c r="D7" i="29"/>
  <c r="D8" i="29"/>
  <c r="D9" i="29"/>
  <c r="D12" i="29"/>
  <c r="D14" i="29"/>
  <c r="D15" i="29"/>
  <c r="D16" i="29"/>
  <c r="D17" i="29"/>
  <c r="D18" i="29"/>
  <c r="E32" i="28"/>
  <c r="I21" i="28"/>
  <c r="E15" i="28"/>
  <c r="E32" i="27"/>
  <c r="I21" i="27"/>
  <c r="E15" i="27"/>
  <c r="E34" i="27" s="1"/>
  <c r="E32" i="26"/>
  <c r="I21" i="26"/>
  <c r="E15" i="26"/>
  <c r="E34" i="26" s="1"/>
  <c r="E32" i="25"/>
  <c r="I21" i="25"/>
  <c r="E15" i="25"/>
  <c r="E34" i="25" s="1"/>
  <c r="E32" i="24"/>
  <c r="I21" i="24"/>
  <c r="E15" i="24"/>
  <c r="E34" i="24" s="1"/>
  <c r="E32" i="23"/>
  <c r="I21" i="23"/>
  <c r="E15" i="23"/>
  <c r="E34" i="23" s="1"/>
  <c r="E32" i="22"/>
  <c r="I21" i="22"/>
  <c r="E30" i="29" s="1"/>
  <c r="E15" i="22"/>
  <c r="E34" i="22" s="1"/>
  <c r="E31" i="29" s="1"/>
  <c r="E32" i="21"/>
  <c r="D91" i="29" s="1"/>
  <c r="I21" i="21"/>
  <c r="E15" i="21"/>
  <c r="E32" i="20"/>
  <c r="I21" i="20"/>
  <c r="E15" i="20"/>
  <c r="E34" i="20" s="1"/>
  <c r="E32" i="19"/>
  <c r="I21" i="19"/>
  <c r="E15" i="19"/>
  <c r="E34" i="19" s="1"/>
  <c r="E32" i="18"/>
  <c r="D88" i="29" s="1"/>
  <c r="I21" i="18"/>
  <c r="E25" i="29" s="1"/>
  <c r="E15" i="18"/>
  <c r="E34" i="21" l="1"/>
  <c r="D10" i="29"/>
  <c r="D45" i="29"/>
  <c r="D13" i="29"/>
  <c r="E60" i="29"/>
  <c r="E34" i="18"/>
  <c r="E34" i="28"/>
  <c r="I21" i="16"/>
  <c r="E32" i="16"/>
  <c r="D87" i="29" s="1"/>
  <c r="E15" i="16"/>
  <c r="E61" i="29" l="1"/>
  <c r="E33" i="29"/>
  <c r="E26" i="29"/>
  <c r="E57" i="29"/>
  <c r="E27" i="29"/>
  <c r="D46" i="29"/>
  <c r="D66" i="29" s="1"/>
  <c r="D11" i="29"/>
  <c r="E34" i="16"/>
  <c r="E58" i="29" s="1"/>
  <c r="E66" i="29" l="1"/>
  <c r="H25" i="16"/>
  <c r="G29" i="16" l="1"/>
  <c r="D105" i="29"/>
  <c r="H26" i="16"/>
  <c r="H25" i="18"/>
  <c r="D106" i="29" s="1"/>
  <c r="H25" i="19" l="1"/>
  <c r="G29" i="18"/>
  <c r="H26" i="18"/>
  <c r="G29" i="19" l="1"/>
  <c r="D107" i="29"/>
  <c r="H26" i="19"/>
  <c r="H25" i="20"/>
  <c r="G29" i="20" l="1"/>
  <c r="D108" i="29"/>
  <c r="H26" i="20"/>
  <c r="H25" i="21"/>
  <c r="G29" i="21" l="1"/>
  <c r="D109" i="29"/>
  <c r="H26" i="21"/>
  <c r="H25" i="22"/>
  <c r="G28" i="22" l="1"/>
  <c r="D110" i="29"/>
  <c r="H26" i="22"/>
  <c r="H25" i="23"/>
  <c r="G28" i="23" l="1"/>
  <c r="D111" i="29"/>
  <c r="H26" i="23"/>
  <c r="H25" i="24"/>
  <c r="G29" i="24" l="1"/>
  <c r="D112" i="29"/>
  <c r="H26" i="24"/>
  <c r="H25" i="25"/>
  <c r="G29" i="25" l="1"/>
  <c r="D113" i="29"/>
  <c r="H26" i="25"/>
  <c r="H25" i="26"/>
  <c r="G29" i="26" l="1"/>
  <c r="D114" i="29"/>
  <c r="H26" i="26"/>
  <c r="H25" i="27"/>
  <c r="G29" i="27" l="1"/>
  <c r="D115" i="29"/>
  <c r="H25" i="28"/>
  <c r="H26" i="27"/>
  <c r="H26" i="28" l="1"/>
  <c r="D116" i="29"/>
  <c r="G29" i="28"/>
</calcChain>
</file>

<file path=xl/sharedStrings.xml><?xml version="1.0" encoding="utf-8"?>
<sst xmlns="http://schemas.openxmlformats.org/spreadsheetml/2006/main" count="1065" uniqueCount="106">
  <si>
    <t>Gastos Fixos</t>
  </si>
  <si>
    <t>Aluguel</t>
  </si>
  <si>
    <t>Luz</t>
  </si>
  <si>
    <t>Condomínio</t>
  </si>
  <si>
    <t>TV, Telefone, Internet</t>
  </si>
  <si>
    <t>Gas</t>
  </si>
  <si>
    <t>Valor</t>
  </si>
  <si>
    <t>Data de Pagamento</t>
  </si>
  <si>
    <t>Gastos Variáveis</t>
  </si>
  <si>
    <t>Restaurante</t>
  </si>
  <si>
    <t>Roupas</t>
  </si>
  <si>
    <t>-</t>
  </si>
  <si>
    <t>Total Despesas Fixas</t>
  </si>
  <si>
    <t>Total Despesas Variaveis</t>
  </si>
  <si>
    <t>Total gasto</t>
  </si>
  <si>
    <t>Data</t>
  </si>
  <si>
    <t>Descrição</t>
  </si>
  <si>
    <t>Salário</t>
  </si>
  <si>
    <t>Freelancer</t>
  </si>
  <si>
    <t>Total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</si>
  <si>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</si>
  <si>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</si>
  <si>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</si>
  <si>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</si>
  <si>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</si>
  <si>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</si>
  <si>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</si>
  <si>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</si>
  <si>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</si>
  <si>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</si>
  <si>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</si>
  <si>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</si>
  <si>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Desenvolvido por:</t>
  </si>
  <si>
    <t>GASTOS FIXOS JANEIRO</t>
  </si>
  <si>
    <t>RECEBIMENTOS DE JANEIRO</t>
  </si>
  <si>
    <t>GASTOS VARIÁVEIS JANEIRO</t>
  </si>
  <si>
    <t>Saldo do Mês</t>
  </si>
  <si>
    <t>CONTROLE DE DESPESAS JANEIRO</t>
  </si>
  <si>
    <t>CONTROLE DE DESPESAS FEVEREIRO</t>
  </si>
  <si>
    <t>GASTOS FIXOS FEVEREIRO</t>
  </si>
  <si>
    <t>RECEBIMENTOS DE FEVEREIRO</t>
  </si>
  <si>
    <t>GASTOS VARIÁVEIS FEVEREIRO</t>
  </si>
  <si>
    <t>CONTROLE DE DESPESAS MARÇO</t>
  </si>
  <si>
    <t>GASTOS FIXOS MARÇO</t>
  </si>
  <si>
    <t>RECEBIMENTOS DE MARÇO</t>
  </si>
  <si>
    <t>GASTOS VARIÁVEIS MARÇO</t>
  </si>
  <si>
    <t>CONTROLE DE DESPESAS ABRIL</t>
  </si>
  <si>
    <t>GASTOS FIXOS ABRIL</t>
  </si>
  <si>
    <t>GASTOS VARIÁVEIS ABRIL</t>
  </si>
  <si>
    <t>RECEBIMENTOS DE ABRIL</t>
  </si>
  <si>
    <t>CONTROLE DE DESPESAS MAIO</t>
  </si>
  <si>
    <t>GASTOS FIXOS MAIO</t>
  </si>
  <si>
    <t>RECEBIMENTOS DE MAIO</t>
  </si>
  <si>
    <t>GASTOS VARIÁVEIS MAIO</t>
  </si>
  <si>
    <t>CONTROLE DE DESPESAS JUNHO</t>
  </si>
  <si>
    <t>GASTOS FIXOS JUNHO</t>
  </si>
  <si>
    <t>RECEBIMENTOS DE JUNHO</t>
  </si>
  <si>
    <t>GASTOS VARIÁVEIS JUNHO</t>
  </si>
  <si>
    <t>CONTROLE DE DESPESAS JULHO</t>
  </si>
  <si>
    <t>GASTOS FIXOS JULHO</t>
  </si>
  <si>
    <t>RECEBIMENTOS DE JULHO</t>
  </si>
  <si>
    <t>GASTOS VARIÁVEIS JULHO</t>
  </si>
  <si>
    <t>CONTROLE DE DESPESAS AGOSTO</t>
  </si>
  <si>
    <t>GASTOS FIXOS AGOSTO</t>
  </si>
  <si>
    <t>RECEBIMENTOS DE AGOSTO</t>
  </si>
  <si>
    <t>GASTOS VARIÁVEIS AGOSTO</t>
  </si>
  <si>
    <t>CONTROLE DE DESPESAS SETEMBRO</t>
  </si>
  <si>
    <t>GASTOS FIXOS SETEMBRO</t>
  </si>
  <si>
    <t>RECEBIMENTOS DE SETEMBRO</t>
  </si>
  <si>
    <t>GASTOS VARIÁVEIS SETEMBRO</t>
  </si>
  <si>
    <t>CONTROLE DE DESPESAS OUTUBRO</t>
  </si>
  <si>
    <t>GASTOS FIXOS OUTUBRO</t>
  </si>
  <si>
    <t>GASTOS VARIÁVEIS OUTUBRO</t>
  </si>
  <si>
    <t>RECEBIMENTOS DE OUTUBRO</t>
  </si>
  <si>
    <t>CONTROLE DE DESPESAS NOVEMBRO</t>
  </si>
  <si>
    <t>GASTOS VARIÁVEIS NOVEMBRO</t>
  </si>
  <si>
    <t>RECEBIMENTOS DE NOVEMBRO</t>
  </si>
  <si>
    <t>GASTOS FIXOS NOVEMBRO</t>
  </si>
  <si>
    <t>CONTROLE DE DESPESAS DEZEMBRO</t>
  </si>
  <si>
    <t>GASTOS FIXOS DEZEMBRO</t>
  </si>
  <si>
    <t>GASTOS VARIÁVEIS DEZEMBRO</t>
  </si>
  <si>
    <t>RECEBIMENTOS DE DEZEMBRO</t>
  </si>
  <si>
    <t>Material Escolar</t>
  </si>
  <si>
    <t>IPVA</t>
  </si>
  <si>
    <t>IPTU</t>
  </si>
  <si>
    <t>Gastos Anual</t>
  </si>
  <si>
    <t>Recebimentos Anual</t>
  </si>
  <si>
    <t>RELATÓRIO GERAL</t>
  </si>
  <si>
    <t>Recebimentos x Gastos Anual</t>
  </si>
  <si>
    <t>Mês</t>
  </si>
  <si>
    <t>Gastos</t>
  </si>
  <si>
    <t>Saldo Mensal</t>
  </si>
  <si>
    <t>Saldos Mensais</t>
  </si>
  <si>
    <r>
      <rPr>
        <sz val="11"/>
        <color rgb="FF00B050"/>
        <rFont val="Calibri"/>
        <family val="2"/>
        <scheme val="minor"/>
      </rPr>
      <t>______</t>
    </r>
    <r>
      <rPr>
        <sz val="11"/>
        <color theme="0"/>
        <rFont val="Calibri"/>
        <family val="2"/>
        <scheme val="minor"/>
      </rPr>
      <t>Janeiro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</si>
  <si>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Fevereiro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</si>
  <si>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Março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</si>
  <si>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Abril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</si>
  <si>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Maio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</si>
  <si>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Julho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</si>
  <si>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Junho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</si>
  <si>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Agosto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</si>
  <si>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Setembro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</si>
  <si>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Outubro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</si>
  <si>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Novembro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</si>
  <si>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Dezembro</t>
    </r>
    <r>
      <rPr>
        <sz val="11"/>
        <color rgb="FF00B050"/>
        <rFont val="Calibri"/>
        <family val="2"/>
        <scheme val="minor"/>
      </rPr>
      <t>____</t>
    </r>
  </si>
  <si>
    <r>
      <rPr>
        <sz val="11"/>
        <color rgb="FF00B050"/>
        <rFont val="Calibri"/>
        <family val="2"/>
        <scheme val="minor"/>
      </rPr>
      <t>_____</t>
    </r>
    <r>
      <rPr>
        <sz val="11"/>
        <color theme="0"/>
        <rFont val="Calibri"/>
        <family val="2"/>
        <scheme val="minor"/>
      </rPr>
      <t>Relatórios</t>
    </r>
    <r>
      <rPr>
        <sz val="11"/>
        <color rgb="FF00B050"/>
        <rFont val="Calibri"/>
        <family val="2"/>
        <scheme val="minor"/>
      </rPr>
      <t>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</si>
</sst>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medium">
        <color theme="1" tint="0.499984740745262"/>
      </left>
      <right style="thin">
        <color theme="2"/>
      </right>
      <top style="medium">
        <color theme="1" tint="0.49998474074526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1" tint="0.499984740745262"/>
      </top>
      <bottom style="thin">
        <color theme="2"/>
      </bottom>
      <diagonal/>
    </border>
    <border>
      <left style="thin">
        <color theme="2"/>
      </left>
      <right style="medium">
        <color theme="1" tint="0.499984740745262"/>
      </right>
      <top style="medium">
        <color theme="1" tint="0.499984740745262"/>
      </top>
      <bottom style="thin">
        <color theme="2"/>
      </bottom>
      <diagonal/>
    </border>
    <border>
      <left style="medium">
        <color theme="1" tint="0.49998474074526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1" tint="0.499984740745262"/>
      </right>
      <top style="thin">
        <color theme="2"/>
      </top>
      <bottom style="thin">
        <color theme="2"/>
      </bottom>
      <diagonal/>
    </border>
    <border>
      <left style="medium">
        <color theme="1" tint="0.499984740745262"/>
      </left>
      <right style="thin">
        <color theme="2"/>
      </right>
      <top style="thin">
        <color theme="2"/>
      </top>
      <bottom style="medium">
        <color theme="1" tint="0.49998474074526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1" tint="0.499984740745262"/>
      </bottom>
      <diagonal/>
    </border>
    <border>
      <left style="thin">
        <color theme="2"/>
      </left>
      <right style="medium">
        <color theme="1" tint="0.499984740745262"/>
      </right>
      <top style="thin">
        <color theme="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2"/>
      </right>
      <top style="medium">
        <color theme="1" tint="0.49998474074526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1" tint="0.499984740745262"/>
      </top>
      <bottom style="medium">
        <color theme="2"/>
      </bottom>
      <diagonal/>
    </border>
    <border>
      <left style="medium">
        <color theme="2"/>
      </left>
      <right style="medium">
        <color theme="1" tint="0.499984740745262"/>
      </right>
      <top style="medium">
        <color theme="1" tint="0.499984740745262"/>
      </top>
      <bottom style="medium">
        <color theme="2"/>
      </bottom>
      <diagonal/>
    </border>
    <border>
      <left style="medium">
        <color theme="1" tint="0.49998474074526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1" tint="0.499984740745262"/>
      </right>
      <top style="medium">
        <color theme="2"/>
      </top>
      <bottom style="medium">
        <color theme="2"/>
      </bottom>
      <diagonal/>
    </border>
    <border>
      <left style="medium">
        <color theme="1" tint="0.499984740745262"/>
      </left>
      <right style="medium">
        <color theme="2"/>
      </right>
      <top style="medium">
        <color theme="2"/>
      </top>
      <bottom style="medium">
        <color theme="1" tint="0.49998474074526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1" tint="0.499984740745262"/>
      </bottom>
      <diagonal/>
    </border>
    <border>
      <left style="medium">
        <color theme="2"/>
      </left>
      <right style="medium">
        <color theme="1" tint="0.499984740745262"/>
      </right>
      <top style="medium">
        <color theme="2"/>
      </top>
      <bottom style="medium">
        <color theme="1" tint="0.499984740745262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medium">
        <color theme="1" tint="0.499984740745262"/>
      </left>
      <right style="thin">
        <color theme="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4" borderId="1">
      <alignment horizontal="center"/>
    </xf>
  </cellStyleXfs>
  <cellXfs count="102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4" fontId="4" fillId="6" borderId="18" xfId="1" applyFont="1" applyFill="1" applyBorder="1" applyAlignment="1" applyProtection="1">
      <alignment horizontal="center"/>
    </xf>
    <xf numFmtId="44" fontId="2" fillId="0" borderId="32" xfId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4" fontId="4" fillId="6" borderId="26" xfId="1" applyFont="1" applyFill="1" applyBorder="1" applyAlignment="1" applyProtection="1">
      <alignment horizontal="center"/>
    </xf>
    <xf numFmtId="44" fontId="4" fillId="6" borderId="1" xfId="1" applyFont="1" applyFill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Protection="1"/>
    <xf numFmtId="0" fontId="2" fillId="0" borderId="1" xfId="0" applyFont="1" applyBorder="1" applyAlignment="1" applyProtection="1">
      <alignment horizontal="center"/>
    </xf>
    <xf numFmtId="44" fontId="2" fillId="0" borderId="28" xfId="0" applyNumberFormat="1" applyFont="1" applyBorder="1" applyAlignment="1" applyProtection="1">
      <alignment horizontal="center"/>
    </xf>
    <xf numFmtId="44" fontId="2" fillId="0" borderId="32" xfId="0" applyNumberFormat="1" applyFont="1" applyBorder="1" applyAlignment="1" applyProtection="1">
      <alignment horizontal="center"/>
    </xf>
    <xf numFmtId="44" fontId="4" fillId="6" borderId="40" xfId="1" applyFont="1" applyFill="1" applyBorder="1" applyAlignment="1" applyProtection="1">
      <alignment horizontal="center"/>
    </xf>
    <xf numFmtId="44" fontId="4" fillId="6" borderId="10" xfId="1" applyFont="1" applyFill="1" applyBorder="1" applyAlignment="1" applyProtection="1">
      <alignment horizontal="center"/>
    </xf>
    <xf numFmtId="44" fontId="0" fillId="0" borderId="0" xfId="1" applyFont="1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0" fontId="10" fillId="3" borderId="14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44" fontId="10" fillId="3" borderId="15" xfId="1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44" fontId="10" fillId="3" borderId="23" xfId="1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4" fontId="0" fillId="0" borderId="15" xfId="1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44" fontId="0" fillId="0" borderId="23" xfId="1" applyFont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quotePrefix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6" borderId="17" xfId="0" applyFont="1" applyFill="1" applyBorder="1" applyAlignment="1" applyProtection="1">
      <alignment horizontal="center"/>
      <protection locked="0"/>
    </xf>
    <xf numFmtId="0" fontId="5" fillId="2" borderId="29" xfId="2" applyFont="1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4" fillId="6" borderId="25" xfId="0" applyFont="1" applyFill="1" applyBorder="1" applyAlignment="1" applyProtection="1">
      <alignment horizontal="center"/>
      <protection locked="0"/>
    </xf>
    <xf numFmtId="0" fontId="4" fillId="6" borderId="3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27" xfId="0" applyFont="1" applyFill="1" applyBorder="1" applyAlignment="1" applyProtection="1">
      <alignment horizontal="center"/>
      <protection locked="0"/>
    </xf>
    <xf numFmtId="0" fontId="6" fillId="0" borderId="1" xfId="2" applyBorder="1" applyProtection="1"/>
    <xf numFmtId="0" fontId="10" fillId="3" borderId="36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44" fontId="10" fillId="3" borderId="37" xfId="1" applyFont="1" applyFill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44" fontId="0" fillId="0" borderId="37" xfId="1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4" fillId="6" borderId="39" xfId="0" applyFont="1" applyFill="1" applyBorder="1" applyAlignment="1" applyProtection="1">
      <alignment horizontal="center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44" fontId="10" fillId="3" borderId="7" xfId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4" fillId="6" borderId="9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44" fontId="10" fillId="0" borderId="0" xfId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4" fontId="0" fillId="0" borderId="0" xfId="0" applyNumberFormat="1" applyFill="1" applyBorder="1" applyAlignment="1" applyProtection="1">
      <alignment horizontal="center"/>
      <protection locked="0"/>
    </xf>
    <xf numFmtId="44" fontId="0" fillId="0" borderId="0" xfId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44" fontId="3" fillId="3" borderId="1" xfId="1" applyFont="1" applyFill="1" applyBorder="1" applyAlignment="1" applyProtection="1">
      <alignment horizontal="center"/>
      <protection locked="0"/>
    </xf>
    <xf numFmtId="44" fontId="0" fillId="0" borderId="1" xfId="0" applyNumberFormat="1" applyFill="1" applyBorder="1" applyAlignment="1" applyProtection="1">
      <alignment horizontal="center"/>
      <protection locked="0"/>
    </xf>
    <xf numFmtId="44" fontId="0" fillId="0" borderId="1" xfId="1" applyFont="1" applyFill="1" applyBorder="1" applyAlignment="1" applyProtection="1">
      <alignment horizontal="center"/>
      <protection locked="0"/>
    </xf>
    <xf numFmtId="44" fontId="0" fillId="0" borderId="1" xfId="1" applyNumberFormat="1" applyFont="1" applyFill="1" applyBorder="1" applyAlignment="1" applyProtection="1">
      <alignment horizontal="center"/>
      <protection locked="0"/>
    </xf>
    <xf numFmtId="0" fontId="0" fillId="0" borderId="0" xfId="0" quotePrefix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44" fontId="4" fillId="0" borderId="0" xfId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44" fontId="0" fillId="2" borderId="0" xfId="1" applyFont="1" applyFill="1" applyBorder="1" applyAlignment="1" applyProtection="1">
      <alignment horizontal="center"/>
      <protection locked="0"/>
    </xf>
    <xf numFmtId="44" fontId="0" fillId="0" borderId="0" xfId="1" applyFon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44" fontId="10" fillId="3" borderId="1" xfId="0" applyNumberFormat="1" applyFont="1" applyFill="1" applyBorder="1" applyAlignment="1" applyProtection="1">
      <alignment horizontal="center"/>
      <protection locked="0"/>
    </xf>
    <xf numFmtId="44" fontId="2" fillId="0" borderId="0" xfId="0" applyNumberFormat="1" applyFont="1" applyFill="1" applyBorder="1" applyAlignment="1" applyProtection="1">
      <alignment horizontal="center"/>
      <protection locked="0"/>
    </xf>
    <xf numFmtId="44" fontId="7" fillId="0" borderId="1" xfId="0" applyNumberFormat="1" applyFont="1" applyFill="1" applyBorder="1" applyAlignment="1" applyProtection="1">
      <alignment horizontal="center"/>
      <protection locked="0"/>
    </xf>
    <xf numFmtId="44" fontId="0" fillId="0" borderId="1" xfId="0" applyNumberFormat="1" applyFill="1" applyBorder="1" applyProtection="1">
      <protection locked="0"/>
    </xf>
    <xf numFmtId="44" fontId="0" fillId="0" borderId="1" xfId="0" applyNumberFormat="1" applyBorder="1" applyProtection="1">
      <protection locked="0"/>
    </xf>
    <xf numFmtId="0" fontId="0" fillId="2" borderId="0" xfId="0" applyFill="1" applyProtection="1">
      <protection locked="0"/>
    </xf>
    <xf numFmtId="44" fontId="0" fillId="2" borderId="0" xfId="1" applyFont="1" applyFill="1" applyAlignment="1" applyProtection="1">
      <alignment horizontal="center"/>
      <protection locked="0"/>
    </xf>
    <xf numFmtId="44" fontId="0" fillId="2" borderId="0" xfId="1" applyFont="1" applyFill="1" applyProtection="1">
      <protection locked="0"/>
    </xf>
    <xf numFmtId="44" fontId="2" fillId="5" borderId="0" xfId="1" applyNumberFormat="1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4" fillId="6" borderId="11" xfId="0" applyFont="1" applyFill="1" applyBorder="1" applyAlignment="1" applyProtection="1">
      <alignment horizontal="center"/>
      <protection locked="0"/>
    </xf>
    <xf numFmtId="0" fontId="4" fillId="6" borderId="12" xfId="0" applyFont="1" applyFill="1" applyBorder="1" applyAlignment="1" applyProtection="1">
      <alignment horizontal="center"/>
      <protection locked="0"/>
    </xf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9" xfId="0" applyFont="1" applyFill="1" applyBorder="1" applyAlignment="1" applyProtection="1">
      <alignment horizontal="center"/>
      <protection locked="0"/>
    </xf>
    <xf numFmtId="0" fontId="4" fillId="6" borderId="20" xfId="0" applyFont="1" applyFill="1" applyBorder="1" applyAlignment="1" applyProtection="1">
      <alignment horizontal="center"/>
      <protection locked="0"/>
    </xf>
    <xf numFmtId="0" fontId="4" fillId="6" borderId="21" xfId="0" applyFont="1" applyFill="1" applyBorder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center"/>
    </xf>
    <xf numFmtId="0" fontId="4" fillId="6" borderId="33" xfId="0" applyFont="1" applyFill="1" applyBorder="1" applyAlignment="1" applyProtection="1">
      <alignment horizontal="center"/>
      <protection locked="0"/>
    </xf>
    <xf numFmtId="0" fontId="4" fillId="6" borderId="34" xfId="0" applyFont="1" applyFill="1" applyBorder="1" applyAlignment="1" applyProtection="1">
      <alignment horizontal="center"/>
      <protection locked="0"/>
    </xf>
    <xf numFmtId="0" fontId="4" fillId="6" borderId="35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0" fontId="9" fillId="6" borderId="3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</cellXfs>
  <cellStyles count="4">
    <cellStyle name="Estilo 1" xfId="3"/>
    <cellStyle name="Hiperlink" xfId="2" builtinId="8"/>
    <cellStyle name="Moeda" xfId="1" builtinId="4"/>
    <cellStyle name="Normal" xfId="0" builtinId="0"/>
  </cellStyles>
  <dxfs count="52"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8" tint="-0.499984740745262"/>
      </font>
    </dxf>
    <dxf>
      <font>
        <color rgb="FFFF000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Recebimentos x Gastos Anual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graficos!$D$7:$E$7</c:f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graficos!$D$8:$E$8</c:f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graficos!$D$9:$E$9</c:f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graficos!$D$10:$E$10</c:f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graficos!$D$11:$E$11</c:f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graficos!$D$12:$E$12</c:f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graficos!$D$13:$E$13</c:f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graficos!$D$14:$E$14</c:f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graficos!$D$15:$E$15</c:f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graficos!$D$16:$E$16</c:f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graficos!$D$17:$E$17</c:f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graficos!$D$18:$E$18</c:f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graficos!$D$19:$E$19</c:f>
            </c:numRef>
          </c:val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graficos!$D$20:$E$20</c:f>
            </c:numRef>
          </c:val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graficos!$D$21:$E$21</c:f>
            </c:numRef>
          </c:val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graficos!$D$22:$E$22</c:f>
            </c:numRef>
          </c:val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graficos!$D$23:$E$23</c:f>
            </c:numRef>
          </c:val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graficos!$D$24:$E$24</c:f>
            </c:numRef>
          </c:val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graficos!$D$25:$E$25</c:f>
            </c:numRef>
          </c:val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graficos!$D$26:$E$26</c:f>
            </c:numRef>
          </c:val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graficos!$D$27:$E$27</c:f>
            </c:numRef>
          </c:val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graficos!$D$28:$E$28</c:f>
            </c:numRef>
          </c:val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graficos!$D$29:$E$29</c:f>
            </c:numRef>
          </c:val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graficos!$D$30:$E$30</c:f>
            </c:numRef>
          </c:val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graficos!$D$31:$E$31</c:f>
            </c:numRef>
          </c:val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graficos!$D$32:$E$32</c:f>
            </c:numRef>
          </c:val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graficos!$D$33:$E$33</c:f>
            </c:numRef>
          </c:val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graficos!$D$34:$E$34</c:f>
            </c:numRef>
          </c:val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graficos!$D$35:$E$35</c:f>
            </c:numRef>
          </c:val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graficos!$D$36:$E$36</c:f>
            </c:numRef>
          </c:val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graficos!$D$37:$E$37</c:f>
            </c:numRef>
          </c:val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graficos!$D$38:$E$38</c:f>
            </c:numRef>
          </c:val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graficos!$D$39:$E$39</c:f>
            </c:numRef>
          </c:val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graficos!$D$40:$E$40</c:f>
            </c:numRef>
          </c:val>
        </c:ser>
        <c:ser>
          <c:idx val="34"/>
          <c:order val="34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graficos!$D$41:$E$41</c:f>
            </c:numRef>
          </c:val>
        </c:ser>
        <c:ser>
          <c:idx val="35"/>
          <c:order val="35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graficos!$D$5:$E$6</c15:sqref>
                  </c15:fullRef>
                  <c15:levelRef>
                    <c15:sqref>graficos!$D$6:$E$6</c15:sqref>
                  </c15:levelRef>
                </c:ext>
              </c:extLst>
              <c:f>graficos!$D$6:$E$6</c:f>
              <c:strCache>
                <c:ptCount val="2"/>
                <c:pt idx="0">
                  <c:v>Recebimentos Anual</c:v>
                </c:pt>
                <c:pt idx="1">
                  <c:v>Gastos Anual</c:v>
                </c:pt>
              </c:strCache>
            </c:strRef>
          </c:cat>
          <c:val>
            <c:numRef>
              <c:f>graficos!$D$66:$E$66</c:f>
              <c:numCache>
                <c:formatCode>_("R$"* #,##0.00_);_("R$"* \(#,##0.00\);_("R$"* "-"??_);_(@_)</c:formatCode>
                <c:ptCount val="2"/>
                <c:pt idx="0">
                  <c:v>70000</c:v>
                </c:pt>
                <c:pt idx="1">
                  <c:v>15191.799999999997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84512"/>
        <c:axId val="207685072"/>
      </c:barChart>
      <c:catAx>
        <c:axId val="20768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685072"/>
        <c:crosses val="autoZero"/>
        <c:auto val="1"/>
        <c:lblAlgn val="ctr"/>
        <c:lblOffset val="100"/>
        <c:noMultiLvlLbl val="0"/>
      </c:catAx>
      <c:valAx>
        <c:axId val="20768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68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 Variáveis </a:t>
            </a:r>
            <a:r>
              <a:rPr lang="en-US" baseline="0"/>
              <a:t> Mensal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graficos!$D$81:$D$86</c:f>
              <c:strCache>
                <c:ptCount val="6"/>
                <c:pt idx="0">
                  <c:v>Gastos Variáveis</c:v>
                </c:pt>
                <c:pt idx="5">
                  <c:v>Gastos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graficos!$C$87:$C$98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graficos!$D$87:$D$98</c:f>
              <c:numCache>
                <c:formatCode>_("R$"* #,##0.00_);_("R$"* \(#,##0.00\);_("R$"* "-"??_);_(@_)</c:formatCode>
                <c:ptCount val="12"/>
                <c:pt idx="0">
                  <c:v>760</c:v>
                </c:pt>
                <c:pt idx="1">
                  <c:v>500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620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949824"/>
        <c:axId val="207950384"/>
      </c:barChart>
      <c:catAx>
        <c:axId val="20794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950384"/>
        <c:crosses val="autoZero"/>
        <c:auto val="1"/>
        <c:lblAlgn val="ctr"/>
        <c:lblOffset val="100"/>
        <c:noMultiLvlLbl val="0"/>
      </c:catAx>
      <c:valAx>
        <c:axId val="20795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94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Saldos</a:t>
            </a:r>
            <a:r>
              <a:rPr lang="pt-BR" baseline="0"/>
              <a:t> Mensais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graficos!$D$103:$D$104</c:f>
              <c:strCache>
                <c:ptCount val="2"/>
                <c:pt idx="0">
                  <c:v>Saldos Mensais</c:v>
                </c:pt>
                <c:pt idx="1">
                  <c:v>Saldo Mensal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graficos!$C$105:$C$116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xVal>
          <c:yVal>
            <c:numRef>
              <c:f>graficos!$D$105:$D$116</c:f>
              <c:numCache>
                <c:formatCode>_("R$"* #,##0.00_);_("R$"* \(#,##0.00\);_("R$"* "-"??_);_(@_)</c:formatCode>
                <c:ptCount val="12"/>
                <c:pt idx="0">
                  <c:v>171.09999999999991</c:v>
                </c:pt>
                <c:pt idx="1">
                  <c:v>502.19999999999982</c:v>
                </c:pt>
                <c:pt idx="2">
                  <c:v>1013.2999999999997</c:v>
                </c:pt>
                <c:pt idx="3">
                  <c:v>1524.3999999999996</c:v>
                </c:pt>
                <c:pt idx="4">
                  <c:v>2035.4999999999995</c:v>
                </c:pt>
                <c:pt idx="5">
                  <c:v>51746.6</c:v>
                </c:pt>
                <c:pt idx="6">
                  <c:v>52257.7</c:v>
                </c:pt>
                <c:pt idx="7">
                  <c:v>52768.799999999996</c:v>
                </c:pt>
                <c:pt idx="8">
                  <c:v>53279.899999999994</c:v>
                </c:pt>
                <c:pt idx="9">
                  <c:v>53790.999999999993</c:v>
                </c:pt>
                <c:pt idx="10">
                  <c:v>54302.099999999991</c:v>
                </c:pt>
                <c:pt idx="11">
                  <c:v>54808.19999999999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52624"/>
        <c:axId val="207953184"/>
      </c:scatterChart>
      <c:valAx>
        <c:axId val="20795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953184"/>
        <c:crosses val="autoZero"/>
        <c:crossBetween val="midCat"/>
      </c:valAx>
      <c:valAx>
        <c:axId val="20795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95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://loja.exceleasy.com.br/produto/planilha-controle-de-despesas-pessoais" TargetMode="External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Relationship Id="rId14" Type="http://schemas.openxmlformats.org/officeDocument/2006/relationships/image" Target="../media/image7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hart" Target="../charts/chart3.xml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chart" Target="../charts/chart1.xml"/><Relationship Id="rId5" Type="http://schemas.openxmlformats.org/officeDocument/2006/relationships/hyperlink" Target="https://www.facebook.com/exceleasy.com.br" TargetMode="External"/><Relationship Id="rId15" Type="http://schemas.openxmlformats.org/officeDocument/2006/relationships/image" Target="../media/image6.png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Relationship Id="rId14" Type="http://schemas.openxmlformats.org/officeDocument/2006/relationships/hyperlink" Target="https://www.youtube.com/watch?v=vYBIGEOdShw&amp;feature=youtu.be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www.youtube.com/user/exceleasy1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plus.google.com/u/0/116439456820776695184/about" TargetMode="Externa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twitter.com/excel_easy" TargetMode="External"/><Relationship Id="rId7" Type="http://schemas.openxmlformats.org/officeDocument/2006/relationships/hyperlink" Target="https://plus.google.com/u/0/116439456820776695184/about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exceleasy.com.b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www.youtube.com/watch?v=vYBIGEOdShw&amp;feature=youtu.be" TargetMode="External"/><Relationship Id="rId5" Type="http://schemas.openxmlformats.org/officeDocument/2006/relationships/hyperlink" Target="https://www.facebook.com/exceleasy.com.br" TargetMode="External"/><Relationship Id="rId10" Type="http://schemas.openxmlformats.org/officeDocument/2006/relationships/image" Target="../media/image4.png"/><Relationship Id="rId4" Type="http://schemas.openxmlformats.org/officeDocument/2006/relationships/image" Target="../media/image2.png"/><Relationship Id="rId9" Type="http://schemas.openxmlformats.org/officeDocument/2006/relationships/hyperlink" Target="https://www.youtube.com/user/exceleasy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19124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18</xdr:row>
      <xdr:rowOff>38100</xdr:rowOff>
    </xdr:from>
    <xdr:to>
      <xdr:col>0</xdr:col>
      <xdr:colOff>1104805</xdr:colOff>
      <xdr:row>20</xdr:row>
      <xdr:rowOff>171383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781425"/>
          <a:ext cx="761905" cy="5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21</xdr:row>
      <xdr:rowOff>95250</xdr:rowOff>
    </xdr:from>
    <xdr:to>
      <xdr:col>1</xdr:col>
      <xdr:colOff>213759</xdr:colOff>
      <xdr:row>25</xdr:row>
      <xdr:rowOff>76200</xdr:rowOff>
    </xdr:to>
    <xdr:pic>
      <xdr:nvPicPr>
        <xdr:cNvPr id="8" name="Imagem 7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438650"/>
          <a:ext cx="1594884" cy="76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34661</xdr:rowOff>
    </xdr:from>
    <xdr:to>
      <xdr:col>0</xdr:col>
      <xdr:colOff>1323043</xdr:colOff>
      <xdr:row>0</xdr:row>
      <xdr:rowOff>292982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34661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18</xdr:row>
      <xdr:rowOff>66675</xdr:rowOff>
    </xdr:from>
    <xdr:to>
      <xdr:col>0</xdr:col>
      <xdr:colOff>1123855</xdr:colOff>
      <xdr:row>20</xdr:row>
      <xdr:rowOff>199958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00"/>
          <a:ext cx="761905" cy="5333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18</xdr:row>
      <xdr:rowOff>38100</xdr:rowOff>
    </xdr:from>
    <xdr:to>
      <xdr:col>0</xdr:col>
      <xdr:colOff>1104805</xdr:colOff>
      <xdr:row>20</xdr:row>
      <xdr:rowOff>171383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781425"/>
          <a:ext cx="761905" cy="5333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18</xdr:row>
      <xdr:rowOff>38100</xdr:rowOff>
    </xdr:from>
    <xdr:to>
      <xdr:col>0</xdr:col>
      <xdr:colOff>1095280</xdr:colOff>
      <xdr:row>20</xdr:row>
      <xdr:rowOff>171383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781425"/>
          <a:ext cx="761905" cy="5333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57149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>
    <xdr:from>
      <xdr:col>2</xdr:col>
      <xdr:colOff>1133474</xdr:colOff>
      <xdr:row>66</xdr:row>
      <xdr:rowOff>147637</xdr:rowOff>
    </xdr:from>
    <xdr:to>
      <xdr:col>6</xdr:col>
      <xdr:colOff>571499</xdr:colOff>
      <xdr:row>76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428625</xdr:colOff>
      <xdr:row>79</xdr:row>
      <xdr:rowOff>157162</xdr:rowOff>
    </xdr:from>
    <xdr:to>
      <xdr:col>8</xdr:col>
      <xdr:colOff>1123950</xdr:colOff>
      <xdr:row>98</xdr:row>
      <xdr:rowOff>33337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419100</xdr:colOff>
      <xdr:row>101</xdr:row>
      <xdr:rowOff>166687</xdr:rowOff>
    </xdr:from>
    <xdr:to>
      <xdr:col>8</xdr:col>
      <xdr:colOff>1114425</xdr:colOff>
      <xdr:row>116</xdr:row>
      <xdr:rowOff>52387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342900</xdr:colOff>
      <xdr:row>77</xdr:row>
      <xdr:rowOff>47625</xdr:rowOff>
    </xdr:from>
    <xdr:to>
      <xdr:col>0</xdr:col>
      <xdr:colOff>1104805</xdr:colOff>
      <xdr:row>80</xdr:row>
      <xdr:rowOff>9458</xdr:rowOff>
    </xdr:to>
    <xdr:pic>
      <xdr:nvPicPr>
        <xdr:cNvPr id="11" name="Imagem 10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638550"/>
          <a:ext cx="761905" cy="5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28575</xdr:rowOff>
    </xdr:from>
    <xdr:to>
      <xdr:col>0</xdr:col>
      <xdr:colOff>1114330</xdr:colOff>
      <xdr:row>20</xdr:row>
      <xdr:rowOff>161858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771900"/>
          <a:ext cx="761905" cy="5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18</xdr:row>
      <xdr:rowOff>38100</xdr:rowOff>
    </xdr:from>
    <xdr:to>
      <xdr:col>0</xdr:col>
      <xdr:colOff>1123855</xdr:colOff>
      <xdr:row>20</xdr:row>
      <xdr:rowOff>171383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781425"/>
          <a:ext cx="761905" cy="533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38100</xdr:rowOff>
    </xdr:from>
    <xdr:to>
      <xdr:col>0</xdr:col>
      <xdr:colOff>1114330</xdr:colOff>
      <xdr:row>20</xdr:row>
      <xdr:rowOff>171383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781425"/>
          <a:ext cx="761905" cy="533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18</xdr:row>
      <xdr:rowOff>38100</xdr:rowOff>
    </xdr:from>
    <xdr:to>
      <xdr:col>0</xdr:col>
      <xdr:colOff>1104805</xdr:colOff>
      <xdr:row>20</xdr:row>
      <xdr:rowOff>171383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781425"/>
          <a:ext cx="761905" cy="5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18</xdr:row>
      <xdr:rowOff>38100</xdr:rowOff>
    </xdr:from>
    <xdr:to>
      <xdr:col>0</xdr:col>
      <xdr:colOff>1104805</xdr:colOff>
      <xdr:row>20</xdr:row>
      <xdr:rowOff>171383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781425"/>
          <a:ext cx="761905" cy="533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18</xdr:row>
      <xdr:rowOff>38100</xdr:rowOff>
    </xdr:from>
    <xdr:to>
      <xdr:col>0</xdr:col>
      <xdr:colOff>1085755</xdr:colOff>
      <xdr:row>20</xdr:row>
      <xdr:rowOff>171383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781425"/>
          <a:ext cx="761905" cy="5333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107819</xdr:colOff>
      <xdr:row>0</xdr:row>
      <xdr:rowOff>35700</xdr:rowOff>
    </xdr:from>
    <xdr:to>
      <xdr:col>0</xdr:col>
      <xdr:colOff>363419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19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1067443</xdr:colOff>
      <xdr:row>0</xdr:row>
      <xdr:rowOff>44186</xdr:rowOff>
    </xdr:from>
    <xdr:to>
      <xdr:col>0</xdr:col>
      <xdr:colOff>1323043</xdr:colOff>
      <xdr:row>0</xdr:row>
      <xdr:rowOff>302507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43" y="44186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18</xdr:row>
      <xdr:rowOff>47625</xdr:rowOff>
    </xdr:from>
    <xdr:to>
      <xdr:col>0</xdr:col>
      <xdr:colOff>1085755</xdr:colOff>
      <xdr:row>20</xdr:row>
      <xdr:rowOff>180908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790950"/>
          <a:ext cx="761905" cy="5333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85724</xdr:rowOff>
    </xdr:from>
    <xdr:to>
      <xdr:col>0</xdr:col>
      <xdr:colOff>1379116</xdr:colOff>
      <xdr:row>4</xdr:row>
      <xdr:rowOff>38099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8649"/>
          <a:ext cx="1360066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734788</xdr:colOff>
      <xdr:row>0</xdr:row>
      <xdr:rowOff>38100</xdr:rowOff>
    </xdr:from>
    <xdr:to>
      <xdr:col>0</xdr:col>
      <xdr:colOff>991963</xdr:colOff>
      <xdr:row>0</xdr:row>
      <xdr:rowOff>293914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8" y="38100"/>
          <a:ext cx="257175" cy="255814"/>
        </a:xfrm>
        <a:prstGeom prst="rect">
          <a:avLst/>
        </a:prstGeom>
      </xdr:spPr>
    </xdr:pic>
    <xdr:clientData/>
  </xdr:twoCellAnchor>
  <xdr:twoCellAnchor editAs="oneCell">
    <xdr:from>
      <xdr:col>0</xdr:col>
      <xdr:colOff>117344</xdr:colOff>
      <xdr:row>0</xdr:row>
      <xdr:rowOff>35700</xdr:rowOff>
    </xdr:from>
    <xdr:to>
      <xdr:col>0</xdr:col>
      <xdr:colOff>372944</xdr:colOff>
      <xdr:row>0</xdr:row>
      <xdr:rowOff>291300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4" y="35700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409180</xdr:colOff>
      <xdr:row>0</xdr:row>
      <xdr:rowOff>40425</xdr:rowOff>
    </xdr:from>
    <xdr:to>
      <xdr:col>0</xdr:col>
      <xdr:colOff>664780</xdr:colOff>
      <xdr:row>0</xdr:row>
      <xdr:rowOff>296025</xdr:rowOff>
    </xdr:to>
    <xdr:pic>
      <xdr:nvPicPr>
        <xdr:cNvPr id="6" name="Imagem 5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80" y="40425"/>
          <a:ext cx="255600" cy="2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0</xdr:row>
      <xdr:rowOff>38100</xdr:rowOff>
    </xdr:from>
    <xdr:to>
      <xdr:col>0</xdr:col>
      <xdr:colOff>1322400</xdr:colOff>
      <xdr:row>0</xdr:row>
      <xdr:rowOff>296421</xdr:rowOff>
    </xdr:to>
    <xdr:pic>
      <xdr:nvPicPr>
        <xdr:cNvPr id="7" name="Imagem 6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8100"/>
          <a:ext cx="255600" cy="25832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18</xdr:row>
      <xdr:rowOff>38100</xdr:rowOff>
    </xdr:from>
    <xdr:to>
      <xdr:col>0</xdr:col>
      <xdr:colOff>1104805</xdr:colOff>
      <xdr:row>20</xdr:row>
      <xdr:rowOff>171383</xdr:rowOff>
    </xdr:to>
    <xdr:pic>
      <xdr:nvPicPr>
        <xdr:cNvPr id="8" name="Imagem 7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781425"/>
          <a:ext cx="761905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I34"/>
  <sheetViews>
    <sheetView showGridLines="0" tabSelected="1" topLeftCell="A7" zoomScaleNormal="100" workbookViewId="0">
      <selection activeCell="A27" sqref="A27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9"/>
      <c r="C1" s="83" t="s">
        <v>37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33</v>
      </c>
      <c r="D3" s="86"/>
      <c r="E3" s="87"/>
      <c r="G3" s="88" t="s">
        <v>34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600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85" t="s">
        <v>35</v>
      </c>
      <c r="D19" s="86"/>
      <c r="E19" s="87"/>
      <c r="G19" s="25"/>
      <c r="H19" s="29"/>
      <c r="I19" s="27"/>
    </row>
    <row r="20" spans="1:9" ht="15.75" thickBot="1" x14ac:dyDescent="0.3">
      <c r="C20" s="17" t="s">
        <v>8</v>
      </c>
      <c r="D20" s="18" t="s">
        <v>7</v>
      </c>
      <c r="E20" s="19" t="s">
        <v>6</v>
      </c>
      <c r="G20" s="25"/>
      <c r="H20" s="29"/>
      <c r="I20" s="27"/>
    </row>
    <row r="21" spans="1:9" ht="15.75" thickBot="1" x14ac:dyDescent="0.3">
      <c r="C21" s="23" t="s">
        <v>83</v>
      </c>
      <c r="D21" s="1"/>
      <c r="E21" s="24">
        <v>350</v>
      </c>
      <c r="G21" s="34"/>
      <c r="H21" s="35" t="s">
        <v>19</v>
      </c>
      <c r="I21" s="6">
        <f>SUM(I5:I20)</f>
        <v>1800</v>
      </c>
    </row>
    <row r="22" spans="1:9" x14ac:dyDescent="0.25">
      <c r="C22" s="23" t="s">
        <v>82</v>
      </c>
      <c r="D22" s="1"/>
      <c r="E22" s="24">
        <v>120</v>
      </c>
    </row>
    <row r="23" spans="1:9" x14ac:dyDescent="0.25">
      <c r="C23" s="23" t="s">
        <v>84</v>
      </c>
      <c r="D23" s="1" t="s">
        <v>11</v>
      </c>
      <c r="E23" s="24">
        <v>290</v>
      </c>
    </row>
    <row r="24" spans="1:9" ht="15.75" thickBot="1" x14ac:dyDescent="0.3">
      <c r="C24" s="23" t="s">
        <v>11</v>
      </c>
      <c r="D24" s="1" t="s">
        <v>11</v>
      </c>
      <c r="E24" s="24" t="s">
        <v>11</v>
      </c>
    </row>
    <row r="25" spans="1:9" ht="15.75" thickBot="1" x14ac:dyDescent="0.3">
      <c r="C25" s="23" t="s">
        <v>11</v>
      </c>
      <c r="D25" s="1" t="s">
        <v>11</v>
      </c>
      <c r="E25" s="24" t="s">
        <v>11</v>
      </c>
      <c r="G25" s="36" t="s">
        <v>36</v>
      </c>
      <c r="H25" s="4">
        <f>+I21-E34</f>
        <v>171.09999999999991</v>
      </c>
    </row>
    <row r="26" spans="1:9" x14ac:dyDescent="0.25">
      <c r="C26" s="23" t="s">
        <v>11</v>
      </c>
      <c r="D26" s="1" t="s">
        <v>11</v>
      </c>
      <c r="E26" s="24" t="s">
        <v>11</v>
      </c>
      <c r="H26" s="5" t="str">
        <f>IF(H25&gt;=0,"Saldo Positivo","Saldo Negativo")</f>
        <v>Saldo Positivo</v>
      </c>
    </row>
    <row r="27" spans="1:9" x14ac:dyDescent="0.25">
      <c r="C27" s="23" t="s">
        <v>11</v>
      </c>
      <c r="D27" s="1" t="s">
        <v>11</v>
      </c>
      <c r="E27" s="24" t="s">
        <v>11</v>
      </c>
    </row>
    <row r="28" spans="1:9" x14ac:dyDescent="0.25">
      <c r="C28" s="23" t="s">
        <v>11</v>
      </c>
      <c r="D28" s="1" t="s">
        <v>11</v>
      </c>
      <c r="E28" s="24" t="s">
        <v>11</v>
      </c>
    </row>
    <row r="29" spans="1:9" x14ac:dyDescent="0.25">
      <c r="C29" s="23" t="s">
        <v>11</v>
      </c>
      <c r="D29" s="1" t="s">
        <v>11</v>
      </c>
      <c r="E29" s="24" t="s">
        <v>11</v>
      </c>
      <c r="G29" s="82" t="str">
        <f>IF(H25&gt;0,"Parabéns! Você tem um saldo positivo de R$"&amp;H25&amp;"","Fique atento! Você precisa economizar R$"&amp;H25&amp;"")</f>
        <v>Parabéns! Você tem um saldo positivo de R$171,1</v>
      </c>
      <c r="H29" s="82"/>
      <c r="I29" s="82"/>
    </row>
    <row r="30" spans="1:9" x14ac:dyDescent="0.25">
      <c r="C30" s="23" t="s">
        <v>11</v>
      </c>
      <c r="D30" s="1" t="s">
        <v>11</v>
      </c>
      <c r="E30" s="24" t="s">
        <v>11</v>
      </c>
    </row>
    <row r="31" spans="1:9" x14ac:dyDescent="0.25">
      <c r="C31" s="23" t="s">
        <v>11</v>
      </c>
      <c r="D31" s="1" t="s">
        <v>11</v>
      </c>
      <c r="E31" s="24" t="s">
        <v>11</v>
      </c>
    </row>
    <row r="32" spans="1:9" ht="15.75" thickBot="1" x14ac:dyDescent="0.3">
      <c r="C32" s="31" t="s">
        <v>11</v>
      </c>
      <c r="D32" s="32" t="s">
        <v>13</v>
      </c>
      <c r="E32" s="3">
        <f>SUM(E21:E31)</f>
        <v>760</v>
      </c>
    </row>
    <row r="34" spans="4:5" x14ac:dyDescent="0.25">
      <c r="D34" s="37" t="s">
        <v>14</v>
      </c>
      <c r="E34" s="7">
        <f>E15+E32</f>
        <v>1628.9</v>
      </c>
    </row>
  </sheetData>
  <sheetProtection algorithmName="SHA-512" hashValue="KQar4IbN54DK119+uggbL7CYkz9xd2CenBxGg1EKaS4r6mBNyrEgUEjaYDlbYm78NFW3lZVoUY2FKfGZILreTQ==" saltValue="1SvtG0ORHTVjM1Ce3yUaFA==" spinCount="100000" sheet="1" objects="1" scenarios="1" selectLockedCells="1" autoFilter="0"/>
  <mergeCells count="6">
    <mergeCell ref="G29:I29"/>
    <mergeCell ref="C1:I1"/>
    <mergeCell ref="A3:A5"/>
    <mergeCell ref="C3:E3"/>
    <mergeCell ref="G3:I3"/>
    <mergeCell ref="C19:E19"/>
  </mergeCells>
  <conditionalFormatting sqref="H26">
    <cfRule type="containsText" dxfId="51" priority="3" operator="containsText" text="Saldo Negativo">
      <formula>NOT(ISERROR(SEARCH("Saldo Negativo",H26)))</formula>
    </cfRule>
    <cfRule type="containsText" dxfId="50" priority="4" operator="containsText" text="Saldo Positivo">
      <formula>NOT(ISERROR(SEARCH("Saldo Positivo",H26)))</formula>
    </cfRule>
  </conditionalFormatting>
  <conditionalFormatting sqref="H25">
    <cfRule type="cellIs" dxfId="49" priority="1" stopIfTrue="1" operator="lessThan">
      <formula>0</formula>
    </cfRule>
    <cfRule type="cellIs" dxfId="48" priority="2" operator="greaterThanOrEqual">
      <formula>0</formula>
    </cfRule>
  </conditionalFormatting>
  <hyperlinks>
    <hyperlink ref="A6" location="jan!A1" display="Janeiro"/>
    <hyperlink ref="A7" location="fev!A1" display="Fevereiro"/>
    <hyperlink ref="A8" location="mar!A1" display="Março"/>
    <hyperlink ref="A9" location="abr!A1" display="Abril"/>
    <hyperlink ref="A10" location="mai!A1" display="Maio"/>
    <hyperlink ref="A11" location="jun!A1" display="Junho"/>
    <hyperlink ref="A12" location="jul!A1" display="Julh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I34"/>
  <sheetViews>
    <sheetView showGridLines="0" topLeftCell="A4" zoomScaleNormal="100" workbookViewId="0">
      <selection activeCell="A16" sqref="A16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8"/>
      <c r="C1" s="83" t="s">
        <v>70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71</v>
      </c>
      <c r="D3" s="86"/>
      <c r="E3" s="87"/>
      <c r="G3" s="88" t="s">
        <v>73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85" t="s">
        <v>72</v>
      </c>
      <c r="D19" s="86"/>
      <c r="E19" s="87"/>
      <c r="G19" s="25"/>
      <c r="H19" s="29"/>
      <c r="I19" s="27"/>
    </row>
    <row r="20" spans="1:9" ht="15.75" thickBot="1" x14ac:dyDescent="0.3">
      <c r="C20" s="17" t="s">
        <v>8</v>
      </c>
      <c r="D20" s="18" t="s">
        <v>7</v>
      </c>
      <c r="E20" s="19" t="s">
        <v>6</v>
      </c>
      <c r="G20" s="25"/>
      <c r="H20" s="29"/>
      <c r="I20" s="27"/>
    </row>
    <row r="21" spans="1:9" ht="15.75" thickBot="1" x14ac:dyDescent="0.3">
      <c r="C21" s="23" t="s">
        <v>9</v>
      </c>
      <c r="D21" s="1"/>
      <c r="E21" s="24">
        <v>120</v>
      </c>
      <c r="G21" s="34"/>
      <c r="H21" s="35" t="s">
        <v>19</v>
      </c>
      <c r="I21" s="6">
        <f>SUM(I5:I20)</f>
        <v>1700</v>
      </c>
    </row>
    <row r="22" spans="1:9" x14ac:dyDescent="0.25">
      <c r="C22" s="23" t="s">
        <v>10</v>
      </c>
      <c r="D22" s="1"/>
      <c r="E22" s="24">
        <v>200</v>
      </c>
    </row>
    <row r="23" spans="1:9" x14ac:dyDescent="0.25">
      <c r="C23" s="23" t="s">
        <v>11</v>
      </c>
      <c r="D23" s="1" t="s">
        <v>11</v>
      </c>
      <c r="E23" s="24" t="s">
        <v>11</v>
      </c>
    </row>
    <row r="24" spans="1:9" ht="15.75" thickBot="1" x14ac:dyDescent="0.3">
      <c r="C24" s="23" t="s">
        <v>11</v>
      </c>
      <c r="D24" s="1" t="s">
        <v>11</v>
      </c>
      <c r="E24" s="24" t="s">
        <v>11</v>
      </c>
    </row>
    <row r="25" spans="1:9" ht="15.75" thickBot="1" x14ac:dyDescent="0.3">
      <c r="C25" s="23" t="s">
        <v>11</v>
      </c>
      <c r="D25" s="1" t="s">
        <v>11</v>
      </c>
      <c r="E25" s="24" t="s">
        <v>11</v>
      </c>
      <c r="G25" s="36" t="s">
        <v>36</v>
      </c>
      <c r="H25" s="12">
        <f>set!H25+out!I21-out!E34</f>
        <v>53790.999999999993</v>
      </c>
    </row>
    <row r="26" spans="1:9" x14ac:dyDescent="0.25">
      <c r="C26" s="23" t="s">
        <v>11</v>
      </c>
      <c r="D26" s="1" t="s">
        <v>11</v>
      </c>
      <c r="E26" s="24" t="s">
        <v>11</v>
      </c>
      <c r="H26" s="5" t="str">
        <f>IF(H25&gt;=0,"Saldo Positivo","Saldo Negativo")</f>
        <v>Saldo Positivo</v>
      </c>
    </row>
    <row r="27" spans="1:9" x14ac:dyDescent="0.25">
      <c r="C27" s="23" t="s">
        <v>11</v>
      </c>
      <c r="D27" s="1" t="s">
        <v>11</v>
      </c>
      <c r="E27" s="24" t="s">
        <v>11</v>
      </c>
    </row>
    <row r="28" spans="1:9" x14ac:dyDescent="0.25">
      <c r="C28" s="23" t="s">
        <v>11</v>
      </c>
      <c r="D28" s="1" t="s">
        <v>11</v>
      </c>
      <c r="E28" s="24" t="s">
        <v>11</v>
      </c>
    </row>
    <row r="29" spans="1:9" ht="15.75" x14ac:dyDescent="0.25">
      <c r="C29" s="23" t="s">
        <v>11</v>
      </c>
      <c r="D29" s="1" t="s">
        <v>11</v>
      </c>
      <c r="E29" s="24" t="s">
        <v>11</v>
      </c>
      <c r="G29" s="91" t="str">
        <f>IF(H25&gt;0,"Parabéns! Você tem um saldo positivo de R$"&amp;H25&amp;"","Fique atento! Você precisa economizar R$"&amp;H25&amp;"")</f>
        <v>Parabéns! Você tem um saldo positivo de R$53791</v>
      </c>
      <c r="H29" s="91"/>
      <c r="I29" s="91"/>
    </row>
    <row r="30" spans="1:9" x14ac:dyDescent="0.25">
      <c r="C30" s="23" t="s">
        <v>11</v>
      </c>
      <c r="D30" s="1" t="s">
        <v>11</v>
      </c>
      <c r="E30" s="24" t="s">
        <v>11</v>
      </c>
    </row>
    <row r="31" spans="1:9" x14ac:dyDescent="0.25">
      <c r="C31" s="23" t="s">
        <v>11</v>
      </c>
      <c r="D31" s="1" t="s">
        <v>11</v>
      </c>
      <c r="E31" s="24" t="s">
        <v>11</v>
      </c>
    </row>
    <row r="32" spans="1:9" ht="15.75" thickBot="1" x14ac:dyDescent="0.3">
      <c r="C32" s="31" t="s">
        <v>11</v>
      </c>
      <c r="D32" s="32" t="s">
        <v>13</v>
      </c>
      <c r="E32" s="3">
        <f>SUM(E21:E31)</f>
        <v>320</v>
      </c>
    </row>
    <row r="34" spans="4:5" x14ac:dyDescent="0.25">
      <c r="D34" s="37" t="s">
        <v>14</v>
      </c>
      <c r="E34" s="7">
        <f>E15+E32</f>
        <v>1188.9000000000001</v>
      </c>
    </row>
  </sheetData>
  <sheetProtection algorithmName="SHA-512" hashValue="2FrMj+YnkW473R0qv49PN9HtB33WVUr1dasPhdZw96RPe+FPkOY1Tz+54/asAjE9mfuq21w7SRz5jU79E0YdxA==" saltValue="DaQZYHkLvlEVaU1ExZwsoA==" spinCount="100000" sheet="1" objects="1" scenarios="1" selectLockedCells="1"/>
  <mergeCells count="6">
    <mergeCell ref="G29:I29"/>
    <mergeCell ref="C1:I1"/>
    <mergeCell ref="A3:A5"/>
    <mergeCell ref="C3:E3"/>
    <mergeCell ref="G3:I3"/>
    <mergeCell ref="C19:E19"/>
  </mergeCells>
  <conditionalFormatting sqref="H26">
    <cfRule type="containsText" dxfId="15" priority="3" operator="containsText" text="Saldo Negativo">
      <formula>NOT(ISERROR(SEARCH("Saldo Negativo",H26)))</formula>
    </cfRule>
    <cfRule type="containsText" dxfId="14" priority="4" operator="containsText" text="Saldo Positivo">
      <formula>NOT(ISERROR(SEARCH("Saldo Positivo",H26)))</formula>
    </cfRule>
  </conditionalFormatting>
  <conditionalFormatting sqref="H25">
    <cfRule type="cellIs" dxfId="13" priority="1" stopIfTrue="1" operator="lessThan">
      <formula>0</formula>
    </cfRule>
    <cfRule type="cellIs" dxfId="12" priority="2" operator="greaterThanOrEqual">
      <formula>0</formula>
    </cfRule>
  </conditionalFormatting>
  <hyperlinks>
    <hyperlink ref="A6" location="jan!A1" display="Janeiro"/>
    <hyperlink ref="A7" location="fev!A1" display="Fevereiro"/>
    <hyperlink ref="A8" location="mar!A1" display="Março"/>
    <hyperlink ref="A9" location="abr!A1" display="Abril"/>
    <hyperlink ref="A10" location="mai!A1" display="Maio"/>
    <hyperlink ref="A11" location="jun!A1" display="Junho"/>
    <hyperlink ref="A12" location="jul!A1" display="Julh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I34"/>
  <sheetViews>
    <sheetView showGridLines="0" topLeftCell="A4" zoomScaleNormal="100" workbookViewId="0">
      <selection activeCell="A17" sqref="A17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39"/>
      <c r="C1" s="83" t="s">
        <v>74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77</v>
      </c>
      <c r="D3" s="86"/>
      <c r="E3" s="87"/>
      <c r="G3" s="88" t="s">
        <v>76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95" t="s">
        <v>75</v>
      </c>
      <c r="D19" s="96"/>
      <c r="E19" s="97"/>
      <c r="G19" s="25"/>
      <c r="H19" s="29"/>
      <c r="I19" s="27"/>
    </row>
    <row r="20" spans="1:9" ht="15.75" thickBot="1" x14ac:dyDescent="0.3">
      <c r="C20" s="48" t="s">
        <v>8</v>
      </c>
      <c r="D20" s="18" t="s">
        <v>7</v>
      </c>
      <c r="E20" s="49" t="s">
        <v>6</v>
      </c>
      <c r="G20" s="25"/>
      <c r="H20" s="29"/>
      <c r="I20" s="27"/>
    </row>
    <row r="21" spans="1:9" ht="15.75" thickBot="1" x14ac:dyDescent="0.3">
      <c r="C21" s="50" t="s">
        <v>9</v>
      </c>
      <c r="D21" s="1"/>
      <c r="E21" s="51">
        <v>120</v>
      </c>
      <c r="G21" s="34"/>
      <c r="H21" s="35" t="s">
        <v>19</v>
      </c>
      <c r="I21" s="6">
        <f>SUM(I5:I20)</f>
        <v>1700</v>
      </c>
    </row>
    <row r="22" spans="1:9" x14ac:dyDescent="0.25">
      <c r="C22" s="50" t="s">
        <v>10</v>
      </c>
      <c r="D22" s="1"/>
      <c r="E22" s="51">
        <v>200</v>
      </c>
    </row>
    <row r="23" spans="1:9" x14ac:dyDescent="0.25">
      <c r="C23" s="50" t="s">
        <v>11</v>
      </c>
      <c r="D23" s="1" t="s">
        <v>11</v>
      </c>
      <c r="E23" s="51" t="s">
        <v>11</v>
      </c>
    </row>
    <row r="24" spans="1:9" ht="15.75" thickBot="1" x14ac:dyDescent="0.3">
      <c r="C24" s="50" t="s">
        <v>11</v>
      </c>
      <c r="D24" s="1" t="s">
        <v>11</v>
      </c>
      <c r="E24" s="51" t="s">
        <v>11</v>
      </c>
    </row>
    <row r="25" spans="1:9" ht="15.75" thickBot="1" x14ac:dyDescent="0.3">
      <c r="C25" s="50" t="s">
        <v>11</v>
      </c>
      <c r="D25" s="1" t="s">
        <v>11</v>
      </c>
      <c r="E25" s="51" t="s">
        <v>11</v>
      </c>
      <c r="G25" s="38" t="s">
        <v>36</v>
      </c>
      <c r="H25" s="11">
        <f>out!H25+nov!I21-nov!E34</f>
        <v>54302.099999999991</v>
      </c>
    </row>
    <row r="26" spans="1:9" x14ac:dyDescent="0.25">
      <c r="C26" s="50" t="s">
        <v>11</v>
      </c>
      <c r="D26" s="1" t="s">
        <v>11</v>
      </c>
      <c r="E26" s="51" t="s">
        <v>11</v>
      </c>
      <c r="H26" s="5" t="str">
        <f>IF(H25&gt;=0,"Saldo Positivo","Saldo Negativo")</f>
        <v>Saldo Positivo</v>
      </c>
    </row>
    <row r="27" spans="1:9" x14ac:dyDescent="0.25">
      <c r="C27" s="50" t="s">
        <v>11</v>
      </c>
      <c r="D27" s="1" t="s">
        <v>11</v>
      </c>
      <c r="E27" s="51" t="s">
        <v>11</v>
      </c>
    </row>
    <row r="28" spans="1:9" x14ac:dyDescent="0.25">
      <c r="C28" s="50" t="s">
        <v>11</v>
      </c>
      <c r="D28" s="1" t="s">
        <v>11</v>
      </c>
      <c r="E28" s="51" t="s">
        <v>11</v>
      </c>
    </row>
    <row r="29" spans="1:9" ht="15.75" x14ac:dyDescent="0.25">
      <c r="C29" s="50" t="s">
        <v>11</v>
      </c>
      <c r="D29" s="1" t="s">
        <v>11</v>
      </c>
      <c r="E29" s="51" t="s">
        <v>11</v>
      </c>
      <c r="G29" s="91" t="str">
        <f>IF(H25&gt;0,"Parabéns! Você tem um saldo positivo de R$"&amp;H25&amp;"","Fique atento! Você precisa economizar R$"&amp;H25&amp;"")</f>
        <v>Parabéns! Você tem um saldo positivo de R$54302,1</v>
      </c>
      <c r="H29" s="91"/>
      <c r="I29" s="91"/>
    </row>
    <row r="30" spans="1:9" x14ac:dyDescent="0.25">
      <c r="C30" s="50" t="s">
        <v>11</v>
      </c>
      <c r="D30" s="1" t="s">
        <v>11</v>
      </c>
      <c r="E30" s="51" t="s">
        <v>11</v>
      </c>
    </row>
    <row r="31" spans="1:9" x14ac:dyDescent="0.25">
      <c r="C31" s="50" t="s">
        <v>11</v>
      </c>
      <c r="D31" s="1" t="s">
        <v>11</v>
      </c>
      <c r="E31" s="51" t="s">
        <v>11</v>
      </c>
    </row>
    <row r="32" spans="1:9" ht="15.75" thickBot="1" x14ac:dyDescent="0.3">
      <c r="C32" s="52" t="s">
        <v>11</v>
      </c>
      <c r="D32" s="53" t="s">
        <v>13</v>
      </c>
      <c r="E32" s="14">
        <f>SUM(E21:E31)</f>
        <v>320</v>
      </c>
    </row>
    <row r="34" spans="4:5" x14ac:dyDescent="0.25">
      <c r="D34" s="37" t="s">
        <v>14</v>
      </c>
      <c r="E34" s="7">
        <f>E15+E32</f>
        <v>1188.9000000000001</v>
      </c>
    </row>
  </sheetData>
  <sheetProtection algorithmName="SHA-512" hashValue="AveOCdoxVw8bnmFTN+7tSHvapcdUsz0Tl6EsDlPBpbDFdAFTQGpwj7f/VfMHoVT28oSHx8LtQVS5bl7haQntpA==" saltValue="VYqfWE4Rtg+TgPKhZGqLTA==" spinCount="100000" sheet="1" objects="1" scenarios="1" selectLockedCells="1"/>
  <mergeCells count="6">
    <mergeCell ref="G29:I29"/>
    <mergeCell ref="C1:I1"/>
    <mergeCell ref="A3:A5"/>
    <mergeCell ref="C3:E3"/>
    <mergeCell ref="G3:I3"/>
    <mergeCell ref="C19:E19"/>
  </mergeCells>
  <conditionalFormatting sqref="H26">
    <cfRule type="containsText" dxfId="11" priority="3" operator="containsText" text="Saldo Negativo">
      <formula>NOT(ISERROR(SEARCH("Saldo Negativo",H26)))</formula>
    </cfRule>
    <cfRule type="containsText" dxfId="10" priority="4" operator="containsText" text="Saldo Positivo">
      <formula>NOT(ISERROR(SEARCH("Saldo Positivo",H26)))</formula>
    </cfRule>
  </conditionalFormatting>
  <conditionalFormatting sqref="H25">
    <cfRule type="cellIs" dxfId="9" priority="1" stopIfTrue="1" operator="lessThan">
      <formula>0</formula>
    </cfRule>
    <cfRule type="cellIs" dxfId="8" priority="2" operator="greaterThanOrEqual">
      <formula>0</formula>
    </cfRule>
  </conditionalFormatting>
  <hyperlinks>
    <hyperlink ref="A6" location="jan!A1" display="Janeiro"/>
    <hyperlink ref="A7" location="fev!A1" display="Fevereiro"/>
    <hyperlink ref="A8" location="mar!A1" display="Março"/>
    <hyperlink ref="A9" location="abr!A1" display="Abril"/>
    <hyperlink ref="A10" location="mai!A1" display="Maio"/>
    <hyperlink ref="A11" location="jun!A1" display="Junho"/>
    <hyperlink ref="A12" location="jul!A1" display="Julh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1:I34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39"/>
      <c r="C1" s="83" t="s">
        <v>78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79</v>
      </c>
      <c r="D3" s="86"/>
      <c r="E3" s="87"/>
      <c r="G3" s="88" t="s">
        <v>81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85" t="s">
        <v>80</v>
      </c>
      <c r="D19" s="86"/>
      <c r="E19" s="87"/>
      <c r="G19" s="25"/>
      <c r="H19" s="29"/>
      <c r="I19" s="27"/>
    </row>
    <row r="20" spans="1:9" ht="15.75" thickBot="1" x14ac:dyDescent="0.3">
      <c r="C20" s="17" t="s">
        <v>8</v>
      </c>
      <c r="D20" s="18" t="s">
        <v>7</v>
      </c>
      <c r="E20" s="19" t="s">
        <v>6</v>
      </c>
      <c r="G20" s="25"/>
      <c r="H20" s="29"/>
      <c r="I20" s="27"/>
    </row>
    <row r="21" spans="1:9" ht="15.75" thickBot="1" x14ac:dyDescent="0.3">
      <c r="C21" s="23" t="s">
        <v>9</v>
      </c>
      <c r="D21" s="1"/>
      <c r="E21" s="24">
        <v>120</v>
      </c>
      <c r="G21" s="34"/>
      <c r="H21" s="35" t="s">
        <v>19</v>
      </c>
      <c r="I21" s="6">
        <f>SUM(I5:I20)</f>
        <v>1700</v>
      </c>
    </row>
    <row r="22" spans="1:9" x14ac:dyDescent="0.25">
      <c r="C22" s="23" t="s">
        <v>10</v>
      </c>
      <c r="D22" s="1"/>
      <c r="E22" s="24">
        <v>205</v>
      </c>
    </row>
    <row r="23" spans="1:9" x14ac:dyDescent="0.25">
      <c r="C23" s="23" t="s">
        <v>11</v>
      </c>
      <c r="D23" s="1" t="s">
        <v>11</v>
      </c>
      <c r="E23" s="24" t="s">
        <v>11</v>
      </c>
    </row>
    <row r="24" spans="1:9" ht="15.75" thickBot="1" x14ac:dyDescent="0.3">
      <c r="C24" s="23" t="s">
        <v>11</v>
      </c>
      <c r="D24" s="1" t="s">
        <v>11</v>
      </c>
      <c r="E24" s="24" t="s">
        <v>11</v>
      </c>
    </row>
    <row r="25" spans="1:9" ht="15.75" thickBot="1" x14ac:dyDescent="0.3">
      <c r="C25" s="23" t="s">
        <v>11</v>
      </c>
      <c r="D25" s="1" t="s">
        <v>11</v>
      </c>
      <c r="E25" s="24" t="s">
        <v>11</v>
      </c>
      <c r="G25" s="36" t="s">
        <v>36</v>
      </c>
      <c r="H25" s="12">
        <f>nov!H25+dez!I21-dez!E34</f>
        <v>54808.19999999999</v>
      </c>
    </row>
    <row r="26" spans="1:9" x14ac:dyDescent="0.25">
      <c r="C26" s="23" t="s">
        <v>11</v>
      </c>
      <c r="D26" s="1" t="s">
        <v>11</v>
      </c>
      <c r="E26" s="24" t="s">
        <v>11</v>
      </c>
      <c r="H26" s="5" t="str">
        <f>IF(H25&gt;=0,"Saldo Positivo","Saldo Negativo")</f>
        <v>Saldo Positivo</v>
      </c>
    </row>
    <row r="27" spans="1:9" x14ac:dyDescent="0.25">
      <c r="C27" s="23" t="s">
        <v>11</v>
      </c>
      <c r="D27" s="1" t="s">
        <v>11</v>
      </c>
      <c r="E27" s="24" t="s">
        <v>11</v>
      </c>
    </row>
    <row r="28" spans="1:9" x14ac:dyDescent="0.25">
      <c r="C28" s="23" t="s">
        <v>11</v>
      </c>
      <c r="D28" s="1" t="s">
        <v>11</v>
      </c>
      <c r="E28" s="24" t="s">
        <v>11</v>
      </c>
    </row>
    <row r="29" spans="1:9" ht="15.75" x14ac:dyDescent="0.25">
      <c r="C29" s="23" t="s">
        <v>11</v>
      </c>
      <c r="D29" s="1" t="s">
        <v>11</v>
      </c>
      <c r="E29" s="24" t="s">
        <v>11</v>
      </c>
      <c r="G29" s="91" t="str">
        <f>IF(H25&gt;0,"Parabéns! Você tem um saldo positivo de R$"&amp;H25&amp;"","Fique atento! Você precisa economizar R$"&amp;H25&amp;"")</f>
        <v>Parabéns! Você tem um saldo positivo de R$54808,2</v>
      </c>
      <c r="H29" s="91"/>
      <c r="I29" s="91"/>
    </row>
    <row r="30" spans="1:9" x14ac:dyDescent="0.25">
      <c r="C30" s="23" t="s">
        <v>11</v>
      </c>
      <c r="D30" s="1" t="s">
        <v>11</v>
      </c>
      <c r="E30" s="24" t="s">
        <v>11</v>
      </c>
    </row>
    <row r="31" spans="1:9" x14ac:dyDescent="0.25">
      <c r="C31" s="23" t="s">
        <v>11</v>
      </c>
      <c r="D31" s="1" t="s">
        <v>11</v>
      </c>
      <c r="E31" s="24" t="s">
        <v>11</v>
      </c>
    </row>
    <row r="32" spans="1:9" ht="15.75" thickBot="1" x14ac:dyDescent="0.3">
      <c r="C32" s="31" t="s">
        <v>11</v>
      </c>
      <c r="D32" s="32" t="s">
        <v>13</v>
      </c>
      <c r="E32" s="3">
        <f>SUM(E21:E31)</f>
        <v>325</v>
      </c>
    </row>
    <row r="34" spans="4:5" x14ac:dyDescent="0.25">
      <c r="D34" s="37" t="s">
        <v>14</v>
      </c>
      <c r="E34" s="7">
        <f>E15+E32</f>
        <v>1193.9000000000001</v>
      </c>
    </row>
  </sheetData>
  <sheetProtection algorithmName="SHA-512" hashValue="h7EJRsiZQ+zThZkUl8+LqTbq92cBKywQHlBUY0JMHSenQLc+mzBu+gFwJ6M+5NfVGdL0AYnnr9qHckWWPfhtrg==" saltValue="FwfLTDqpnbKBrUxiz54ebQ==" spinCount="100000" sheet="1" objects="1" scenarios="1" selectLockedCells="1"/>
  <mergeCells count="6">
    <mergeCell ref="G29:I29"/>
    <mergeCell ref="C1:I1"/>
    <mergeCell ref="A3:A5"/>
    <mergeCell ref="C3:E3"/>
    <mergeCell ref="G3:I3"/>
    <mergeCell ref="C19:E19"/>
  </mergeCells>
  <conditionalFormatting sqref="H26">
    <cfRule type="containsText" dxfId="7" priority="3" operator="containsText" text="Saldo Negativo">
      <formula>NOT(ISERROR(SEARCH("Saldo Negativo",H26)))</formula>
    </cfRule>
    <cfRule type="containsText" dxfId="6" priority="4" operator="containsText" text="Saldo Positivo">
      <formula>NOT(ISERROR(SEARCH("Saldo Positivo",H26)))</formula>
    </cfRule>
  </conditionalFormatting>
  <conditionalFormatting sqref="H25">
    <cfRule type="cellIs" dxfId="5" priority="1" stopIfTrue="1" operator="lessThan">
      <formula>0</formula>
    </cfRule>
    <cfRule type="cellIs" dxfId="4" priority="2" operator="greaterThanOrEqual">
      <formula>0</formula>
    </cfRule>
  </conditionalFormatting>
  <hyperlinks>
    <hyperlink ref="A17" location="dez!A1" display="Dezembro"/>
    <hyperlink ref="A6" location="jan!A1" display="Janeiro"/>
    <hyperlink ref="A7" location="fev!A1" display="Fevereiro"/>
    <hyperlink ref="A8" location="mar!A1" display="Março"/>
    <hyperlink ref="A9" location="abr!A1" display="Abril"/>
    <hyperlink ref="A10" location="mai!A1" display="Maio"/>
    <hyperlink ref="A11" location="jun!A1" display="Junho"/>
    <hyperlink ref="A12" location="jul!A1" display="Julh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I116"/>
  <sheetViews>
    <sheetView showGridLines="0" zoomScaleNormal="100" workbookViewId="0">
      <selection activeCell="A6" sqref="A6"/>
    </sheetView>
  </sheetViews>
  <sheetFormatPr defaultRowHeight="15" outlineLevelRow="1" x14ac:dyDescent="0.25"/>
  <cols>
    <col min="1" max="1" width="21.140625" style="2" customWidth="1"/>
    <col min="2" max="2" width="4" style="2" customWidth="1"/>
    <col min="3" max="3" width="17" style="2" customWidth="1"/>
    <col min="4" max="4" width="19.5703125" style="2" bestFit="1" customWidth="1"/>
    <col min="5" max="5" width="14" style="15" bestFit="1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9"/>
      <c r="C1" s="83" t="s">
        <v>87</v>
      </c>
      <c r="D1" s="83"/>
      <c r="E1" s="83"/>
      <c r="F1" s="83"/>
      <c r="G1" s="83"/>
      <c r="H1" s="83"/>
      <c r="I1" s="83"/>
    </row>
    <row r="2" spans="1:9" x14ac:dyDescent="0.25">
      <c r="A2" s="10" t="s">
        <v>32</v>
      </c>
    </row>
    <row r="3" spans="1:9" x14ac:dyDescent="0.25">
      <c r="A3" s="84"/>
      <c r="C3" s="99"/>
      <c r="D3" s="99"/>
      <c r="E3" s="99"/>
      <c r="F3" s="54"/>
      <c r="G3" s="99"/>
      <c r="H3" s="99"/>
      <c r="I3" s="99"/>
    </row>
    <row r="4" spans="1:9" x14ac:dyDescent="0.25">
      <c r="A4" s="84"/>
      <c r="C4" s="55"/>
      <c r="D4" s="55"/>
      <c r="E4" s="56"/>
      <c r="F4" s="54"/>
      <c r="G4" s="55"/>
      <c r="H4" s="55"/>
      <c r="I4" s="56"/>
    </row>
    <row r="5" spans="1:9" x14ac:dyDescent="0.25">
      <c r="A5" s="84"/>
      <c r="C5" s="57"/>
      <c r="D5" s="101" t="s">
        <v>88</v>
      </c>
      <c r="E5" s="101"/>
      <c r="F5" s="54"/>
      <c r="G5" s="57"/>
      <c r="H5" s="58"/>
      <c r="I5" s="59"/>
    </row>
    <row r="6" spans="1:9" ht="15.75" customHeight="1" x14ac:dyDescent="0.25">
      <c r="A6" s="28" t="s">
        <v>93</v>
      </c>
      <c r="C6" s="57"/>
      <c r="D6" s="60" t="s">
        <v>86</v>
      </c>
      <c r="E6" s="61" t="s">
        <v>85</v>
      </c>
      <c r="F6" s="54"/>
      <c r="G6" s="57"/>
      <c r="H6" s="58"/>
      <c r="I6" s="59"/>
    </row>
    <row r="7" spans="1:9" ht="15.75" hidden="1" customHeight="1" outlineLevel="1" x14ac:dyDescent="0.25">
      <c r="A7" s="28"/>
      <c r="C7" s="57"/>
      <c r="D7" s="62">
        <f>abr!$I$21</f>
        <v>1700</v>
      </c>
      <c r="E7" s="63"/>
      <c r="F7" s="54"/>
      <c r="G7" s="57"/>
      <c r="H7" s="58"/>
      <c r="I7" s="59"/>
    </row>
    <row r="8" spans="1:9" ht="15.75" hidden="1" customHeight="1" outlineLevel="1" x14ac:dyDescent="0.25">
      <c r="A8" s="28"/>
      <c r="C8" s="57"/>
      <c r="D8" s="62">
        <f>ago!$I$21</f>
        <v>1700</v>
      </c>
      <c r="E8" s="63"/>
      <c r="F8" s="54"/>
      <c r="G8" s="57"/>
      <c r="H8" s="58"/>
      <c r="I8" s="59"/>
    </row>
    <row r="9" spans="1:9" ht="15.75" hidden="1" customHeight="1" outlineLevel="1" x14ac:dyDescent="0.25">
      <c r="A9" s="28"/>
      <c r="C9" s="57"/>
      <c r="D9" s="62">
        <f>dez!$I$21</f>
        <v>1700</v>
      </c>
      <c r="E9" s="63"/>
      <c r="F9" s="54"/>
      <c r="G9" s="57"/>
      <c r="H9" s="58"/>
      <c r="I9" s="59"/>
    </row>
    <row r="10" spans="1:9" ht="15.75" hidden="1" customHeight="1" outlineLevel="1" x14ac:dyDescent="0.25">
      <c r="A10" s="28"/>
      <c r="C10" s="57"/>
      <c r="D10" s="62">
        <f>fev!$I$21</f>
        <v>1700</v>
      </c>
      <c r="E10" s="63"/>
      <c r="F10" s="54"/>
      <c r="G10" s="57"/>
      <c r="H10" s="58"/>
      <c r="I10" s="59"/>
    </row>
    <row r="11" spans="1:9" ht="15.75" hidden="1" customHeight="1" outlineLevel="1" x14ac:dyDescent="0.25">
      <c r="A11" s="28"/>
      <c r="C11" s="57"/>
      <c r="D11" s="62">
        <f>jan!$I$21</f>
        <v>1800</v>
      </c>
      <c r="E11" s="63"/>
      <c r="F11" s="54"/>
      <c r="G11" s="57"/>
      <c r="H11" s="58"/>
      <c r="I11" s="59"/>
    </row>
    <row r="12" spans="1:9" ht="15.75" hidden="1" customHeight="1" outlineLevel="1" x14ac:dyDescent="0.25">
      <c r="A12" s="28"/>
      <c r="C12" s="57"/>
      <c r="D12" s="62">
        <f>jul!$I$21</f>
        <v>1700</v>
      </c>
      <c r="E12" s="63"/>
      <c r="F12" s="54"/>
      <c r="G12" s="57"/>
      <c r="H12" s="58"/>
      <c r="I12" s="59"/>
    </row>
    <row r="13" spans="1:9" ht="15.75" hidden="1" customHeight="1" outlineLevel="1" x14ac:dyDescent="0.25">
      <c r="A13" s="28"/>
      <c r="C13" s="57"/>
      <c r="D13" s="62">
        <f>jun!$I$21</f>
        <v>51200</v>
      </c>
      <c r="E13" s="63"/>
      <c r="F13" s="54"/>
      <c r="G13" s="57"/>
      <c r="H13" s="58"/>
      <c r="I13" s="59"/>
    </row>
    <row r="14" spans="1:9" ht="15.75" hidden="1" customHeight="1" outlineLevel="1" x14ac:dyDescent="0.25">
      <c r="A14" s="28"/>
      <c r="C14" s="57"/>
      <c r="D14" s="62">
        <f>mai!$I$21</f>
        <v>1700</v>
      </c>
      <c r="E14" s="63"/>
      <c r="F14" s="54"/>
      <c r="G14" s="57"/>
      <c r="H14" s="58"/>
      <c r="I14" s="59"/>
    </row>
    <row r="15" spans="1:9" ht="15.75" hidden="1" customHeight="1" outlineLevel="1" x14ac:dyDescent="0.25">
      <c r="A15" s="28"/>
      <c r="C15" s="57"/>
      <c r="D15" s="62">
        <f>mar!$I$21</f>
        <v>1700</v>
      </c>
      <c r="E15" s="63"/>
      <c r="F15" s="54"/>
      <c r="G15" s="57"/>
      <c r="H15" s="58"/>
      <c r="I15" s="59"/>
    </row>
    <row r="16" spans="1:9" ht="15.75" hidden="1" customHeight="1" outlineLevel="1" x14ac:dyDescent="0.25">
      <c r="A16" s="28"/>
      <c r="C16" s="57"/>
      <c r="D16" s="62">
        <f>nov!$I$21</f>
        <v>1700</v>
      </c>
      <c r="E16" s="63"/>
      <c r="F16" s="54"/>
      <c r="G16" s="57"/>
      <c r="H16" s="58"/>
      <c r="I16" s="59"/>
    </row>
    <row r="17" spans="1:9" ht="15.75" hidden="1" customHeight="1" outlineLevel="1" x14ac:dyDescent="0.25">
      <c r="A17" s="28"/>
      <c r="C17" s="57"/>
      <c r="D17" s="62">
        <f>out!$I$21</f>
        <v>1700</v>
      </c>
      <c r="E17" s="63"/>
      <c r="F17" s="54"/>
      <c r="G17" s="57"/>
      <c r="H17" s="58"/>
      <c r="I17" s="59"/>
    </row>
    <row r="18" spans="1:9" ht="15.75" hidden="1" customHeight="1" outlineLevel="1" x14ac:dyDescent="0.25">
      <c r="A18" s="28"/>
      <c r="C18" s="57"/>
      <c r="D18" s="62">
        <f>set!$I$21</f>
        <v>1700</v>
      </c>
      <c r="E18" s="63"/>
      <c r="F18" s="54"/>
      <c r="G18" s="57"/>
      <c r="H18" s="58"/>
      <c r="I18" s="59"/>
    </row>
    <row r="19" spans="1:9" ht="15.75" hidden="1" customHeight="1" outlineLevel="1" x14ac:dyDescent="0.25">
      <c r="A19" s="28"/>
      <c r="C19" s="57"/>
      <c r="D19" s="62"/>
      <c r="E19" s="64">
        <f>abr!$I$21</f>
        <v>1700</v>
      </c>
      <c r="F19" s="54"/>
      <c r="G19" s="57"/>
      <c r="H19" s="58"/>
      <c r="I19" s="59"/>
    </row>
    <row r="20" spans="1:9" ht="15.75" hidden="1" customHeight="1" outlineLevel="1" x14ac:dyDescent="0.25">
      <c r="A20" s="28"/>
      <c r="C20" s="57"/>
      <c r="D20" s="62"/>
      <c r="E20" s="64">
        <f>abr!$E$34</f>
        <v>1188.9000000000001</v>
      </c>
      <c r="F20" s="54"/>
      <c r="G20" s="57"/>
      <c r="H20" s="58"/>
      <c r="I20" s="59"/>
    </row>
    <row r="21" spans="1:9" ht="15.75" hidden="1" customHeight="1" outlineLevel="1" x14ac:dyDescent="0.25">
      <c r="A21" s="28"/>
      <c r="C21" s="57"/>
      <c r="D21" s="62"/>
      <c r="E21" s="64">
        <f>ago!$I$21</f>
        <v>1700</v>
      </c>
      <c r="F21" s="54"/>
      <c r="G21" s="57"/>
      <c r="H21" s="58"/>
      <c r="I21" s="59"/>
    </row>
    <row r="22" spans="1:9" ht="15.75" hidden="1" customHeight="1" outlineLevel="1" x14ac:dyDescent="0.25">
      <c r="A22" s="28"/>
      <c r="C22" s="57"/>
      <c r="D22" s="62"/>
      <c r="E22" s="64">
        <f>ago!$E$34</f>
        <v>1188.9000000000001</v>
      </c>
      <c r="F22" s="54"/>
      <c r="G22" s="57"/>
      <c r="H22" s="58"/>
      <c r="I22" s="59"/>
    </row>
    <row r="23" spans="1:9" ht="15.75" hidden="1" customHeight="1" outlineLevel="1" x14ac:dyDescent="0.25">
      <c r="A23" s="28"/>
      <c r="C23" s="57"/>
      <c r="D23" s="62"/>
      <c r="E23" s="64">
        <f>dez!$I$21</f>
        <v>1700</v>
      </c>
      <c r="F23" s="54"/>
      <c r="G23" s="57"/>
      <c r="H23" s="58"/>
      <c r="I23" s="59"/>
    </row>
    <row r="24" spans="1:9" ht="15.75" hidden="1" customHeight="1" outlineLevel="1" x14ac:dyDescent="0.25">
      <c r="A24" s="28"/>
      <c r="C24" s="57"/>
      <c r="D24" s="62"/>
      <c r="E24" s="64">
        <f>dez!$E$34</f>
        <v>1193.9000000000001</v>
      </c>
      <c r="F24" s="54"/>
      <c r="G24" s="57"/>
      <c r="H24" s="58"/>
      <c r="I24" s="59"/>
    </row>
    <row r="25" spans="1:9" ht="15.75" hidden="1" customHeight="1" outlineLevel="1" x14ac:dyDescent="0.25">
      <c r="A25" s="28"/>
      <c r="C25" s="57"/>
      <c r="D25" s="62"/>
      <c r="E25" s="64">
        <f>fev!$I$21</f>
        <v>1700</v>
      </c>
      <c r="F25" s="54"/>
      <c r="G25" s="57"/>
      <c r="H25" s="58"/>
      <c r="I25" s="59"/>
    </row>
    <row r="26" spans="1:9" ht="15.75" hidden="1" customHeight="1" outlineLevel="1" x14ac:dyDescent="0.25">
      <c r="A26" s="28"/>
      <c r="C26" s="57"/>
      <c r="D26" s="62"/>
      <c r="E26" s="64">
        <f>fev!$E$34</f>
        <v>1368.9</v>
      </c>
      <c r="F26" s="54"/>
      <c r="G26" s="57"/>
      <c r="H26" s="58"/>
      <c r="I26" s="59"/>
    </row>
    <row r="27" spans="1:9" ht="15.75" hidden="1" customHeight="1" outlineLevel="1" x14ac:dyDescent="0.25">
      <c r="A27" s="28"/>
      <c r="C27" s="57"/>
      <c r="D27" s="62"/>
      <c r="E27" s="64">
        <f>jan!$I$21</f>
        <v>1800</v>
      </c>
      <c r="F27" s="54"/>
      <c r="G27" s="57"/>
      <c r="H27" s="58"/>
      <c r="I27" s="59"/>
    </row>
    <row r="28" spans="1:9" ht="15.75" hidden="1" customHeight="1" outlineLevel="1" x14ac:dyDescent="0.25">
      <c r="A28" s="28"/>
      <c r="C28" s="57"/>
      <c r="D28" s="62"/>
      <c r="E28" s="64">
        <f>jul!$I$21</f>
        <v>1700</v>
      </c>
      <c r="F28" s="54"/>
      <c r="G28" s="57"/>
      <c r="H28" s="58"/>
      <c r="I28" s="59"/>
    </row>
    <row r="29" spans="1:9" ht="15.75" hidden="1" customHeight="1" outlineLevel="1" x14ac:dyDescent="0.25">
      <c r="A29" s="28"/>
      <c r="C29" s="57"/>
      <c r="D29" s="62"/>
      <c r="E29" s="64">
        <f>jul!$E$34</f>
        <v>1188.9000000000001</v>
      </c>
      <c r="F29" s="54"/>
      <c r="G29" s="57"/>
      <c r="H29" s="58"/>
      <c r="I29" s="59"/>
    </row>
    <row r="30" spans="1:9" ht="15.75" hidden="1" customHeight="1" outlineLevel="1" x14ac:dyDescent="0.25">
      <c r="A30" s="28"/>
      <c r="C30" s="57"/>
      <c r="D30" s="62"/>
      <c r="E30" s="64">
        <f>jun!$I$21</f>
        <v>51200</v>
      </c>
      <c r="F30" s="54"/>
      <c r="G30" s="57"/>
      <c r="H30" s="58"/>
      <c r="I30" s="59"/>
    </row>
    <row r="31" spans="1:9" ht="15.75" hidden="1" customHeight="1" outlineLevel="1" x14ac:dyDescent="0.25">
      <c r="A31" s="28"/>
      <c r="C31" s="57"/>
      <c r="D31" s="62"/>
      <c r="E31" s="64">
        <f>jun!$E$34</f>
        <v>1488.9</v>
      </c>
      <c r="F31" s="54"/>
      <c r="G31" s="57"/>
      <c r="H31" s="58"/>
      <c r="I31" s="59"/>
    </row>
    <row r="32" spans="1:9" ht="15.75" hidden="1" customHeight="1" outlineLevel="1" x14ac:dyDescent="0.25">
      <c r="A32" s="28"/>
      <c r="C32" s="57"/>
      <c r="D32" s="62"/>
      <c r="E32" s="64">
        <f>mai!$I$21</f>
        <v>1700</v>
      </c>
      <c r="F32" s="54"/>
      <c r="G32" s="57"/>
      <c r="H32" s="58"/>
      <c r="I32" s="59"/>
    </row>
    <row r="33" spans="1:9" ht="15.75" hidden="1" customHeight="1" outlineLevel="1" x14ac:dyDescent="0.25">
      <c r="A33" s="28"/>
      <c r="C33" s="57"/>
      <c r="D33" s="62"/>
      <c r="E33" s="64">
        <f>mai!$E$34</f>
        <v>1188.9000000000001</v>
      </c>
      <c r="F33" s="54"/>
      <c r="G33" s="57"/>
      <c r="H33" s="58"/>
      <c r="I33" s="59"/>
    </row>
    <row r="34" spans="1:9" ht="15.75" hidden="1" customHeight="1" outlineLevel="1" x14ac:dyDescent="0.25">
      <c r="A34" s="28"/>
      <c r="C34" s="57"/>
      <c r="D34" s="62"/>
      <c r="E34" s="64">
        <f>mar!$I$21</f>
        <v>1700</v>
      </c>
      <c r="F34" s="54"/>
      <c r="G34" s="57"/>
      <c r="H34" s="58"/>
      <c r="I34" s="59"/>
    </row>
    <row r="35" spans="1:9" ht="15.75" hidden="1" customHeight="1" outlineLevel="1" x14ac:dyDescent="0.25">
      <c r="A35" s="28"/>
      <c r="C35" s="57"/>
      <c r="D35" s="62"/>
      <c r="E35" s="64">
        <f>mar!$E$34</f>
        <v>1188.9000000000001</v>
      </c>
      <c r="F35" s="54"/>
      <c r="G35" s="57"/>
      <c r="H35" s="58"/>
      <c r="I35" s="59"/>
    </row>
    <row r="36" spans="1:9" ht="15.75" hidden="1" customHeight="1" outlineLevel="1" x14ac:dyDescent="0.25">
      <c r="A36" s="28"/>
      <c r="C36" s="57"/>
      <c r="D36" s="62"/>
      <c r="E36" s="64">
        <f>nov!$I$21</f>
        <v>1700</v>
      </c>
      <c r="F36" s="54"/>
      <c r="G36" s="57"/>
      <c r="H36" s="58"/>
      <c r="I36" s="59"/>
    </row>
    <row r="37" spans="1:9" ht="15.75" hidden="1" customHeight="1" outlineLevel="1" x14ac:dyDescent="0.25">
      <c r="A37" s="28"/>
      <c r="C37" s="57"/>
      <c r="D37" s="62"/>
      <c r="E37" s="64">
        <f>nov!$E$34</f>
        <v>1188.9000000000001</v>
      </c>
      <c r="F37" s="54"/>
      <c r="G37" s="57"/>
      <c r="H37" s="58"/>
      <c r="I37" s="59"/>
    </row>
    <row r="38" spans="1:9" ht="15.75" hidden="1" customHeight="1" outlineLevel="1" x14ac:dyDescent="0.25">
      <c r="A38" s="28"/>
      <c r="C38" s="57"/>
      <c r="D38" s="62"/>
      <c r="E38" s="64">
        <f>out!$I$21</f>
        <v>1700</v>
      </c>
      <c r="F38" s="54"/>
      <c r="G38" s="57"/>
      <c r="H38" s="58"/>
      <c r="I38" s="59"/>
    </row>
    <row r="39" spans="1:9" ht="15.75" hidden="1" customHeight="1" outlineLevel="1" x14ac:dyDescent="0.25">
      <c r="A39" s="28"/>
      <c r="C39" s="57"/>
      <c r="D39" s="62"/>
      <c r="E39" s="64">
        <f>out!$E$34</f>
        <v>1188.9000000000001</v>
      </c>
      <c r="F39" s="54"/>
      <c r="G39" s="57"/>
      <c r="H39" s="58"/>
      <c r="I39" s="59"/>
    </row>
    <row r="40" spans="1:9" ht="15.75" hidden="1" customHeight="1" outlineLevel="1" x14ac:dyDescent="0.25">
      <c r="A40" s="28"/>
      <c r="C40" s="57"/>
      <c r="D40" s="62"/>
      <c r="E40" s="64">
        <f>set!$I$21</f>
        <v>1700</v>
      </c>
      <c r="F40" s="54"/>
      <c r="G40" s="57"/>
      <c r="H40" s="58"/>
      <c r="I40" s="59"/>
    </row>
    <row r="41" spans="1:9" ht="15.75" hidden="1" customHeight="1" outlineLevel="1" x14ac:dyDescent="0.25">
      <c r="A41" s="28"/>
      <c r="C41" s="57"/>
      <c r="D41" s="62"/>
      <c r="E41" s="64">
        <f>set!$E$34</f>
        <v>1188.9000000000001</v>
      </c>
      <c r="F41" s="54"/>
      <c r="G41" s="57"/>
      <c r="H41" s="58"/>
      <c r="I41" s="59"/>
    </row>
    <row r="42" spans="1:9" ht="15.75" hidden="1" customHeight="1" outlineLevel="1" x14ac:dyDescent="0.25">
      <c r="A42" s="28"/>
      <c r="C42" s="57"/>
      <c r="D42" s="62">
        <f>abr!$I$21</f>
        <v>1700</v>
      </c>
      <c r="E42" s="64"/>
      <c r="F42" s="54"/>
      <c r="G42" s="57"/>
      <c r="H42" s="58"/>
      <c r="I42" s="59"/>
    </row>
    <row r="43" spans="1:9" ht="15.75" hidden="1" customHeight="1" outlineLevel="1" x14ac:dyDescent="0.25">
      <c r="A43" s="28"/>
      <c r="C43" s="57"/>
      <c r="D43" s="62">
        <f>ago!$I$21</f>
        <v>1700</v>
      </c>
      <c r="E43" s="64"/>
      <c r="F43" s="54"/>
      <c r="G43" s="57"/>
      <c r="H43" s="58"/>
      <c r="I43" s="59"/>
    </row>
    <row r="44" spans="1:9" ht="15.75" hidden="1" customHeight="1" outlineLevel="1" x14ac:dyDescent="0.25">
      <c r="A44" s="28"/>
      <c r="C44" s="57"/>
      <c r="D44" s="62">
        <f>dez!$I$21</f>
        <v>1700</v>
      </c>
      <c r="E44" s="64"/>
      <c r="F44" s="54"/>
      <c r="G44" s="57"/>
      <c r="H44" s="58"/>
      <c r="I44" s="59"/>
    </row>
    <row r="45" spans="1:9" ht="15.75" hidden="1" customHeight="1" outlineLevel="1" x14ac:dyDescent="0.25">
      <c r="A45" s="28"/>
      <c r="C45" s="57"/>
      <c r="D45" s="62">
        <f>fev!$I$21</f>
        <v>1700</v>
      </c>
      <c r="E45" s="64"/>
      <c r="F45" s="54"/>
      <c r="G45" s="57"/>
      <c r="H45" s="58"/>
      <c r="I45" s="59"/>
    </row>
    <row r="46" spans="1:9" ht="15.75" hidden="1" customHeight="1" outlineLevel="1" x14ac:dyDescent="0.25">
      <c r="A46" s="28"/>
      <c r="C46" s="57"/>
      <c r="D46" s="62">
        <f>jan!$I$21</f>
        <v>1800</v>
      </c>
      <c r="E46" s="64"/>
      <c r="F46" s="54"/>
      <c r="G46" s="57"/>
      <c r="H46" s="58"/>
      <c r="I46" s="59"/>
    </row>
    <row r="47" spans="1:9" ht="15.75" hidden="1" customHeight="1" outlineLevel="1" x14ac:dyDescent="0.25">
      <c r="A47" s="28"/>
      <c r="C47" s="57"/>
      <c r="D47" s="62">
        <f>jul!$I$21</f>
        <v>1700</v>
      </c>
      <c r="E47" s="64"/>
      <c r="F47" s="54"/>
      <c r="G47" s="57"/>
      <c r="H47" s="58"/>
      <c r="I47" s="59"/>
    </row>
    <row r="48" spans="1:9" ht="15.75" hidden="1" customHeight="1" outlineLevel="1" x14ac:dyDescent="0.25">
      <c r="A48" s="28"/>
      <c r="C48" s="57"/>
      <c r="D48" s="62">
        <f>jun!$I$21</f>
        <v>51200</v>
      </c>
      <c r="E48" s="64"/>
      <c r="F48" s="54"/>
      <c r="G48" s="57"/>
      <c r="H48" s="58"/>
      <c r="I48" s="59"/>
    </row>
    <row r="49" spans="1:9" ht="15.75" hidden="1" customHeight="1" outlineLevel="1" x14ac:dyDescent="0.25">
      <c r="A49" s="28"/>
      <c r="C49" s="57"/>
      <c r="D49" s="62">
        <f>mai!$I$21</f>
        <v>1700</v>
      </c>
      <c r="E49" s="64"/>
      <c r="F49" s="54"/>
      <c r="G49" s="57"/>
      <c r="H49" s="58"/>
      <c r="I49" s="59"/>
    </row>
    <row r="50" spans="1:9" ht="15.75" hidden="1" customHeight="1" outlineLevel="1" x14ac:dyDescent="0.25">
      <c r="A50" s="28"/>
      <c r="C50" s="57"/>
      <c r="D50" s="62">
        <f>mar!$I$21</f>
        <v>1700</v>
      </c>
      <c r="E50" s="64"/>
      <c r="F50" s="54"/>
      <c r="G50" s="57"/>
      <c r="H50" s="58"/>
      <c r="I50" s="59"/>
    </row>
    <row r="51" spans="1:9" ht="15.75" hidden="1" customHeight="1" outlineLevel="1" x14ac:dyDescent="0.25">
      <c r="A51" s="28"/>
      <c r="C51" s="57"/>
      <c r="D51" s="62">
        <f>nov!$I$21</f>
        <v>1700</v>
      </c>
      <c r="E51" s="64"/>
      <c r="F51" s="54"/>
      <c r="G51" s="57"/>
      <c r="H51" s="58"/>
      <c r="I51" s="59"/>
    </row>
    <row r="52" spans="1:9" ht="15.75" hidden="1" customHeight="1" outlineLevel="1" x14ac:dyDescent="0.25">
      <c r="A52" s="28"/>
      <c r="C52" s="57"/>
      <c r="D52" s="62">
        <f>out!$I$21</f>
        <v>1700</v>
      </c>
      <c r="E52" s="64"/>
      <c r="F52" s="54"/>
      <c r="G52" s="57"/>
      <c r="H52" s="58"/>
      <c r="I52" s="59"/>
    </row>
    <row r="53" spans="1:9" ht="15.75" hidden="1" customHeight="1" outlineLevel="1" x14ac:dyDescent="0.25">
      <c r="A53" s="28"/>
      <c r="C53" s="57"/>
      <c r="D53" s="62">
        <f>set!$I$21</f>
        <v>1700</v>
      </c>
      <c r="E53" s="64"/>
      <c r="F53" s="54"/>
      <c r="G53" s="57"/>
      <c r="H53" s="58"/>
      <c r="I53" s="59"/>
    </row>
    <row r="54" spans="1:9" ht="15.75" hidden="1" customHeight="1" outlineLevel="1" x14ac:dyDescent="0.25">
      <c r="A54" s="28"/>
      <c r="C54" s="57"/>
      <c r="D54" s="62"/>
      <c r="E54" s="64">
        <f>abr!$E$34</f>
        <v>1188.9000000000001</v>
      </c>
      <c r="F54" s="54"/>
      <c r="G54" s="57"/>
      <c r="H54" s="58"/>
      <c r="I54" s="59"/>
    </row>
    <row r="55" spans="1:9" ht="15.75" hidden="1" customHeight="1" outlineLevel="1" x14ac:dyDescent="0.25">
      <c r="A55" s="28"/>
      <c r="C55" s="57"/>
      <c r="D55" s="62"/>
      <c r="E55" s="64">
        <f>ago!$E$34</f>
        <v>1188.9000000000001</v>
      </c>
      <c r="F55" s="54"/>
      <c r="G55" s="57"/>
      <c r="H55" s="58"/>
      <c r="I55" s="59"/>
    </row>
    <row r="56" spans="1:9" ht="15.75" hidden="1" customHeight="1" outlineLevel="1" x14ac:dyDescent="0.25">
      <c r="A56" s="28"/>
      <c r="C56" s="57"/>
      <c r="D56" s="62"/>
      <c r="E56" s="64">
        <f>dez!$E$34</f>
        <v>1193.9000000000001</v>
      </c>
      <c r="F56" s="54"/>
      <c r="G56" s="57"/>
      <c r="H56" s="58"/>
      <c r="I56" s="59"/>
    </row>
    <row r="57" spans="1:9" ht="15.75" hidden="1" customHeight="1" outlineLevel="1" x14ac:dyDescent="0.25">
      <c r="A57" s="28"/>
      <c r="C57" s="57"/>
      <c r="D57" s="62"/>
      <c r="E57" s="64">
        <f>fev!$E$34</f>
        <v>1368.9</v>
      </c>
      <c r="F57" s="54"/>
      <c r="G57" s="57"/>
      <c r="H57" s="58"/>
      <c r="I57" s="59"/>
    </row>
    <row r="58" spans="1:9" ht="15.75" hidden="1" customHeight="1" outlineLevel="1" x14ac:dyDescent="0.25">
      <c r="A58" s="28"/>
      <c r="C58" s="57"/>
      <c r="D58" s="62"/>
      <c r="E58" s="64">
        <f>jan!$E$34</f>
        <v>1628.9</v>
      </c>
      <c r="F58" s="54"/>
      <c r="G58" s="57"/>
      <c r="H58" s="58"/>
      <c r="I58" s="59"/>
    </row>
    <row r="59" spans="1:9" ht="15.75" hidden="1" customHeight="1" outlineLevel="1" x14ac:dyDescent="0.25">
      <c r="A59" s="28"/>
      <c r="C59" s="57"/>
      <c r="D59" s="62"/>
      <c r="E59" s="64">
        <f>jul!$E$34</f>
        <v>1188.9000000000001</v>
      </c>
      <c r="F59" s="54"/>
      <c r="G59" s="57"/>
      <c r="H59" s="58"/>
      <c r="I59" s="59"/>
    </row>
    <row r="60" spans="1:9" ht="15.75" hidden="1" customHeight="1" outlineLevel="1" x14ac:dyDescent="0.25">
      <c r="A60" s="28"/>
      <c r="C60" s="57"/>
      <c r="D60" s="62"/>
      <c r="E60" s="64">
        <f>jun!$E$34</f>
        <v>1488.9</v>
      </c>
      <c r="F60" s="54"/>
      <c r="G60" s="57"/>
      <c r="H60" s="58"/>
      <c r="I60" s="59"/>
    </row>
    <row r="61" spans="1:9" ht="15.75" hidden="1" customHeight="1" outlineLevel="1" x14ac:dyDescent="0.25">
      <c r="A61" s="28"/>
      <c r="C61" s="57"/>
      <c r="D61" s="62"/>
      <c r="E61" s="64">
        <f>mai!$E$34</f>
        <v>1188.9000000000001</v>
      </c>
      <c r="F61" s="54"/>
      <c r="G61" s="57"/>
      <c r="H61" s="58"/>
      <c r="I61" s="59"/>
    </row>
    <row r="62" spans="1:9" ht="15.75" hidden="1" customHeight="1" outlineLevel="1" x14ac:dyDescent="0.25">
      <c r="A62" s="28"/>
      <c r="C62" s="57"/>
      <c r="D62" s="62"/>
      <c r="E62" s="64">
        <f>mar!$E$34</f>
        <v>1188.9000000000001</v>
      </c>
      <c r="F62" s="54"/>
      <c r="G62" s="57"/>
      <c r="H62" s="58"/>
      <c r="I62" s="59"/>
    </row>
    <row r="63" spans="1:9" ht="15.75" hidden="1" customHeight="1" outlineLevel="1" x14ac:dyDescent="0.25">
      <c r="A63" s="28"/>
      <c r="C63" s="57"/>
      <c r="D63" s="62"/>
      <c r="E63" s="64">
        <f>nov!$E$34</f>
        <v>1188.9000000000001</v>
      </c>
      <c r="F63" s="54"/>
      <c r="G63" s="57"/>
      <c r="H63" s="58"/>
      <c r="I63" s="59"/>
    </row>
    <row r="64" spans="1:9" ht="15.75" hidden="1" customHeight="1" outlineLevel="1" x14ac:dyDescent="0.25">
      <c r="A64" s="28"/>
      <c r="C64" s="57"/>
      <c r="D64" s="62"/>
      <c r="E64" s="64">
        <f>out!$E$34</f>
        <v>1188.9000000000001</v>
      </c>
      <c r="F64" s="54"/>
      <c r="G64" s="57"/>
      <c r="H64" s="58"/>
      <c r="I64" s="59"/>
    </row>
    <row r="65" spans="1:9" ht="15.75" hidden="1" customHeight="1" outlineLevel="1" x14ac:dyDescent="0.25">
      <c r="A65" s="28"/>
      <c r="C65" s="57"/>
      <c r="D65" s="62"/>
      <c r="E65" s="64">
        <f>set!$E$34</f>
        <v>1188.9000000000001</v>
      </c>
      <c r="F65" s="54"/>
      <c r="G65" s="57"/>
      <c r="H65" s="58"/>
      <c r="I65" s="59"/>
    </row>
    <row r="66" spans="1:9" collapsed="1" x14ac:dyDescent="0.25">
      <c r="A66" s="28" t="s">
        <v>94</v>
      </c>
      <c r="C66" s="57"/>
      <c r="D66" s="62">
        <f>SUM(D42:D53)</f>
        <v>70000</v>
      </c>
      <c r="E66" s="64">
        <f>SUM(E54:E65)</f>
        <v>15191.799999999997</v>
      </c>
      <c r="F66" s="54"/>
      <c r="G66" s="57"/>
      <c r="H66" s="57"/>
      <c r="I66" s="59"/>
    </row>
    <row r="67" spans="1:9" x14ac:dyDescent="0.25">
      <c r="A67" s="28" t="s">
        <v>95</v>
      </c>
      <c r="C67" s="57"/>
      <c r="D67" s="57"/>
      <c r="E67" s="59"/>
      <c r="F67" s="54"/>
      <c r="G67" s="57"/>
      <c r="H67" s="57"/>
      <c r="I67" s="59"/>
    </row>
    <row r="68" spans="1:9" x14ac:dyDescent="0.25">
      <c r="A68" s="28" t="s">
        <v>96</v>
      </c>
      <c r="C68" s="57"/>
      <c r="D68" s="57"/>
      <c r="E68" s="59"/>
      <c r="F68" s="54"/>
      <c r="G68" s="57"/>
      <c r="H68" s="57"/>
      <c r="I68" s="59"/>
    </row>
    <row r="69" spans="1:9" x14ac:dyDescent="0.25">
      <c r="A69" s="28" t="s">
        <v>97</v>
      </c>
      <c r="C69" s="57"/>
      <c r="D69" s="57"/>
      <c r="E69" s="59"/>
      <c r="F69" s="54"/>
      <c r="G69" s="57"/>
      <c r="H69" s="57"/>
      <c r="I69" s="59"/>
    </row>
    <row r="70" spans="1:9" x14ac:dyDescent="0.25">
      <c r="A70" s="28" t="s">
        <v>99</v>
      </c>
      <c r="C70" s="57"/>
      <c r="D70" s="57"/>
      <c r="E70" s="59"/>
      <c r="F70" s="54"/>
      <c r="G70" s="57"/>
      <c r="H70" s="57"/>
      <c r="I70" s="59"/>
    </row>
    <row r="71" spans="1:9" x14ac:dyDescent="0.25">
      <c r="A71" s="28" t="s">
        <v>98</v>
      </c>
      <c r="C71" s="57"/>
      <c r="D71" s="57"/>
      <c r="E71" s="59"/>
      <c r="F71" s="54"/>
      <c r="G71" s="57"/>
      <c r="H71" s="57"/>
      <c r="I71" s="59"/>
    </row>
    <row r="72" spans="1:9" x14ac:dyDescent="0.25">
      <c r="A72" s="28" t="s">
        <v>100</v>
      </c>
      <c r="C72" s="57"/>
      <c r="D72" s="57"/>
      <c r="E72" s="59"/>
      <c r="F72" s="54"/>
      <c r="G72" s="57"/>
      <c r="H72" s="57"/>
      <c r="I72" s="59"/>
    </row>
    <row r="73" spans="1:9" x14ac:dyDescent="0.25">
      <c r="A73" s="28" t="s">
        <v>101</v>
      </c>
      <c r="C73" s="57"/>
      <c r="D73" s="65"/>
      <c r="E73" s="59"/>
      <c r="F73" s="54"/>
      <c r="G73" s="57"/>
      <c r="H73" s="57"/>
      <c r="I73" s="59"/>
    </row>
    <row r="74" spans="1:9" x14ac:dyDescent="0.25">
      <c r="A74" s="28" t="s">
        <v>102</v>
      </c>
      <c r="C74" s="57"/>
      <c r="D74" s="66"/>
      <c r="E74" s="67"/>
      <c r="F74" s="54"/>
      <c r="G74" s="57"/>
      <c r="H74" s="57"/>
      <c r="I74" s="59"/>
    </row>
    <row r="75" spans="1:9" x14ac:dyDescent="0.25">
      <c r="A75" s="28" t="s">
        <v>103</v>
      </c>
      <c r="C75" s="54"/>
      <c r="D75" s="54"/>
      <c r="E75" s="59"/>
      <c r="F75" s="54"/>
      <c r="G75" s="57"/>
      <c r="H75" s="57"/>
      <c r="I75" s="59"/>
    </row>
    <row r="76" spans="1:9" x14ac:dyDescent="0.25">
      <c r="A76" s="28" t="s">
        <v>104</v>
      </c>
      <c r="C76" s="54"/>
      <c r="D76" s="54"/>
      <c r="E76" s="59"/>
      <c r="F76" s="54"/>
      <c r="G76" s="57"/>
      <c r="H76" s="57"/>
      <c r="I76" s="59"/>
    </row>
    <row r="77" spans="1:9" x14ac:dyDescent="0.25">
      <c r="A77" s="33" t="s">
        <v>105</v>
      </c>
      <c r="C77" s="54"/>
      <c r="D77" s="54"/>
      <c r="E77" s="59"/>
      <c r="F77" s="54"/>
      <c r="G77" s="57"/>
      <c r="H77" s="57"/>
      <c r="I77" s="59"/>
    </row>
    <row r="78" spans="1:9" x14ac:dyDescent="0.25">
      <c r="C78" s="68"/>
      <c r="D78" s="68"/>
      <c r="E78" s="68"/>
      <c r="F78" s="69"/>
      <c r="G78" s="70"/>
      <c r="H78" s="70"/>
      <c r="I78" s="71"/>
    </row>
    <row r="79" spans="1:9" x14ac:dyDescent="0.25">
      <c r="C79" s="55"/>
      <c r="D79" s="55"/>
      <c r="E79" s="56"/>
      <c r="F79" s="54"/>
      <c r="G79" s="57"/>
      <c r="H79" s="57"/>
      <c r="I79" s="59"/>
    </row>
    <row r="80" spans="1:9" x14ac:dyDescent="0.25">
      <c r="C80" s="57"/>
      <c r="D80" s="57"/>
      <c r="E80" s="59"/>
      <c r="F80" s="54"/>
      <c r="G80" s="57"/>
      <c r="H80" s="66"/>
      <c r="I80" s="67"/>
    </row>
    <row r="81" spans="3:9" x14ac:dyDescent="0.25">
      <c r="C81" s="101" t="s">
        <v>8</v>
      </c>
      <c r="D81" s="101"/>
      <c r="E81" s="59"/>
      <c r="F81" s="54"/>
      <c r="G81" s="54"/>
      <c r="H81" s="54"/>
      <c r="I81" s="72"/>
    </row>
    <row r="82" spans="3:9" hidden="1" outlineLevel="1" x14ac:dyDescent="0.25">
      <c r="C82" s="62"/>
      <c r="D82" s="73"/>
      <c r="E82" s="59"/>
      <c r="F82" s="54"/>
      <c r="G82" s="54"/>
      <c r="H82" s="54"/>
      <c r="I82" s="72"/>
    </row>
    <row r="83" spans="3:9" hidden="1" outlineLevel="1" x14ac:dyDescent="0.25">
      <c r="C83" s="62"/>
      <c r="D83" s="73"/>
      <c r="E83" s="59"/>
      <c r="F83" s="54"/>
      <c r="G83" s="54"/>
      <c r="H83" s="54"/>
      <c r="I83" s="72"/>
    </row>
    <row r="84" spans="3:9" hidden="1" outlineLevel="1" x14ac:dyDescent="0.25">
      <c r="C84" s="62"/>
      <c r="D84" s="73"/>
      <c r="E84" s="59"/>
      <c r="F84" s="54"/>
      <c r="G84" s="54"/>
      <c r="H84" s="54"/>
      <c r="I84" s="72"/>
    </row>
    <row r="85" spans="3:9" hidden="1" outlineLevel="1" x14ac:dyDescent="0.25">
      <c r="C85" s="62"/>
      <c r="D85" s="73"/>
      <c r="E85" s="59"/>
      <c r="F85" s="54"/>
      <c r="G85" s="54"/>
      <c r="H85" s="54"/>
      <c r="I85" s="72"/>
    </row>
    <row r="86" spans="3:9" collapsed="1" x14ac:dyDescent="0.25">
      <c r="C86" s="74" t="s">
        <v>89</v>
      </c>
      <c r="D86" s="74" t="s">
        <v>90</v>
      </c>
      <c r="E86" s="59"/>
      <c r="F86" s="54"/>
      <c r="G86" s="54"/>
      <c r="H86" s="54"/>
      <c r="I86" s="72"/>
    </row>
    <row r="87" spans="3:9" x14ac:dyDescent="0.25">
      <c r="C87" s="62" t="s">
        <v>20</v>
      </c>
      <c r="D87" s="62">
        <f>jan!$E$32</f>
        <v>760</v>
      </c>
      <c r="E87" s="59"/>
      <c r="F87" s="54"/>
      <c r="G87" s="54"/>
      <c r="H87" s="54"/>
      <c r="I87" s="72"/>
    </row>
    <row r="88" spans="3:9" x14ac:dyDescent="0.25">
      <c r="C88" s="62" t="s">
        <v>21</v>
      </c>
      <c r="D88" s="62">
        <f>fev!$E$32</f>
        <v>500</v>
      </c>
      <c r="E88" s="59"/>
      <c r="F88" s="54"/>
      <c r="G88" s="66"/>
      <c r="H88" s="75"/>
      <c r="I88" s="72"/>
    </row>
    <row r="89" spans="3:9" x14ac:dyDescent="0.25">
      <c r="C89" s="62" t="s">
        <v>22</v>
      </c>
      <c r="D89" s="62">
        <f>mar!$E$32</f>
        <v>320</v>
      </c>
      <c r="E89" s="59"/>
      <c r="F89" s="54"/>
      <c r="G89" s="54"/>
      <c r="H89" s="57"/>
      <c r="I89" s="72"/>
    </row>
    <row r="90" spans="3:9" x14ac:dyDescent="0.25">
      <c r="C90" s="62" t="s">
        <v>23</v>
      </c>
      <c r="D90" s="62">
        <f>abr!$E$32</f>
        <v>320</v>
      </c>
      <c r="E90" s="59"/>
      <c r="F90" s="54"/>
      <c r="G90" s="54"/>
      <c r="H90" s="54"/>
      <c r="I90" s="72"/>
    </row>
    <row r="91" spans="3:9" x14ac:dyDescent="0.25">
      <c r="C91" s="62" t="s">
        <v>24</v>
      </c>
      <c r="D91" s="62">
        <f>mai!$E$32</f>
        <v>320</v>
      </c>
      <c r="E91" s="59"/>
      <c r="F91" s="54"/>
      <c r="G91" s="54"/>
      <c r="H91" s="54"/>
      <c r="I91" s="72"/>
    </row>
    <row r="92" spans="3:9" ht="15.75" x14ac:dyDescent="0.25">
      <c r="C92" s="62" t="s">
        <v>25</v>
      </c>
      <c r="D92" s="62">
        <f>jun!$E$32</f>
        <v>620</v>
      </c>
      <c r="E92" s="59"/>
      <c r="F92" s="54"/>
      <c r="G92" s="100"/>
      <c r="H92" s="100"/>
      <c r="I92" s="100"/>
    </row>
    <row r="93" spans="3:9" x14ac:dyDescent="0.25">
      <c r="C93" s="62" t="s">
        <v>26</v>
      </c>
      <c r="D93" s="62">
        <f>jul!$E$32</f>
        <v>320</v>
      </c>
      <c r="E93" s="59"/>
      <c r="F93" s="54"/>
      <c r="G93" s="54"/>
      <c r="H93" s="54"/>
      <c r="I93" s="72"/>
    </row>
    <row r="94" spans="3:9" x14ac:dyDescent="0.25">
      <c r="C94" s="62" t="s">
        <v>27</v>
      </c>
      <c r="D94" s="62">
        <f>ago!$E$32</f>
        <v>320</v>
      </c>
      <c r="E94" s="59"/>
      <c r="F94" s="54"/>
      <c r="G94" s="54"/>
      <c r="H94" s="54"/>
      <c r="I94" s="72"/>
    </row>
    <row r="95" spans="3:9" x14ac:dyDescent="0.25">
      <c r="C95" s="62" t="s">
        <v>28</v>
      </c>
      <c r="D95" s="76">
        <f>set!$E$32</f>
        <v>320</v>
      </c>
      <c r="E95" s="67"/>
      <c r="F95" s="54"/>
      <c r="G95" s="54"/>
      <c r="H95" s="54"/>
      <c r="I95" s="72"/>
    </row>
    <row r="96" spans="3:9" x14ac:dyDescent="0.25">
      <c r="C96" s="62" t="s">
        <v>29</v>
      </c>
      <c r="D96" s="77">
        <f>out!$E$32</f>
        <v>320</v>
      </c>
      <c r="E96" s="59"/>
      <c r="F96" s="54"/>
      <c r="G96" s="54"/>
      <c r="H96" s="54"/>
      <c r="I96" s="72"/>
    </row>
    <row r="97" spans="3:9" x14ac:dyDescent="0.25">
      <c r="C97" s="62" t="s">
        <v>30</v>
      </c>
      <c r="D97" s="76">
        <f>nov!$E$32</f>
        <v>320</v>
      </c>
      <c r="E97" s="67"/>
      <c r="F97" s="54"/>
      <c r="G97" s="54"/>
      <c r="H97" s="54"/>
      <c r="I97" s="72"/>
    </row>
    <row r="98" spans="3:9" x14ac:dyDescent="0.25">
      <c r="C98" s="62" t="s">
        <v>31</v>
      </c>
      <c r="D98" s="78">
        <f>dez!$E$32</f>
        <v>325</v>
      </c>
    </row>
    <row r="101" spans="3:9" x14ac:dyDescent="0.25">
      <c r="C101" s="79"/>
      <c r="D101" s="79"/>
      <c r="E101" s="80"/>
      <c r="F101" s="79"/>
      <c r="G101" s="79"/>
      <c r="H101" s="79"/>
      <c r="I101" s="81"/>
    </row>
    <row r="103" spans="3:9" x14ac:dyDescent="0.25">
      <c r="C103" s="98" t="s">
        <v>92</v>
      </c>
      <c r="D103" s="98"/>
    </row>
    <row r="104" spans="3:9" x14ac:dyDescent="0.25">
      <c r="C104" s="74" t="s">
        <v>89</v>
      </c>
      <c r="D104" s="18" t="s">
        <v>91</v>
      </c>
    </row>
    <row r="105" spans="3:9" x14ac:dyDescent="0.25">
      <c r="C105" s="62" t="s">
        <v>20</v>
      </c>
      <c r="D105" s="78">
        <f>jan!$H$25</f>
        <v>171.09999999999991</v>
      </c>
    </row>
    <row r="106" spans="3:9" x14ac:dyDescent="0.25">
      <c r="C106" s="62" t="s">
        <v>21</v>
      </c>
      <c r="D106" s="78">
        <f>fev!$H$25</f>
        <v>502.19999999999982</v>
      </c>
    </row>
    <row r="107" spans="3:9" x14ac:dyDescent="0.25">
      <c r="C107" s="62" t="s">
        <v>22</v>
      </c>
      <c r="D107" s="78">
        <f>mar!$H$25</f>
        <v>1013.2999999999997</v>
      </c>
    </row>
    <row r="108" spans="3:9" x14ac:dyDescent="0.25">
      <c r="C108" s="62" t="s">
        <v>23</v>
      </c>
      <c r="D108" s="78">
        <f>abr!$H$25</f>
        <v>1524.3999999999996</v>
      </c>
    </row>
    <row r="109" spans="3:9" x14ac:dyDescent="0.25">
      <c r="C109" s="62" t="s">
        <v>24</v>
      </c>
      <c r="D109" s="78">
        <f>mai!$H$25</f>
        <v>2035.4999999999995</v>
      </c>
    </row>
    <row r="110" spans="3:9" x14ac:dyDescent="0.25">
      <c r="C110" s="62" t="s">
        <v>25</v>
      </c>
      <c r="D110" s="78">
        <f>jun!$H$25</f>
        <v>51746.6</v>
      </c>
    </row>
    <row r="111" spans="3:9" x14ac:dyDescent="0.25">
      <c r="C111" s="62" t="s">
        <v>26</v>
      </c>
      <c r="D111" s="78">
        <f>jul!$H$25</f>
        <v>52257.7</v>
      </c>
    </row>
    <row r="112" spans="3:9" x14ac:dyDescent="0.25">
      <c r="C112" s="62" t="s">
        <v>27</v>
      </c>
      <c r="D112" s="78">
        <f>ago!$H$25</f>
        <v>52768.799999999996</v>
      </c>
    </row>
    <row r="113" spans="3:4" x14ac:dyDescent="0.25">
      <c r="C113" s="62" t="s">
        <v>28</v>
      </c>
      <c r="D113" s="78">
        <f>set!$H$25</f>
        <v>53279.899999999994</v>
      </c>
    </row>
    <row r="114" spans="3:4" x14ac:dyDescent="0.25">
      <c r="C114" s="62" t="s">
        <v>29</v>
      </c>
      <c r="D114" s="78">
        <f>out!$H$25</f>
        <v>53790.999999999993</v>
      </c>
    </row>
    <row r="115" spans="3:4" x14ac:dyDescent="0.25">
      <c r="C115" s="62" t="s">
        <v>30</v>
      </c>
      <c r="D115" s="78">
        <f>nov!$H$25</f>
        <v>54302.099999999991</v>
      </c>
    </row>
    <row r="116" spans="3:4" x14ac:dyDescent="0.25">
      <c r="C116" s="62" t="s">
        <v>31</v>
      </c>
      <c r="D116" s="78">
        <f>dez!$H$25</f>
        <v>54808.19999999999</v>
      </c>
    </row>
  </sheetData>
  <sheetProtection algorithmName="SHA-512" hashValue="nx8kh5yxfiX8gs0/J+qmQT+J7pY46S1xEYwIGUDcoXazFYX1ZN72HAsIMZB9iAiGhH1BVr5Eb5RC+oc2djC7jQ==" saltValue="XQ7XgKh/j7JWIL2lMkXJyw==" spinCount="100000" sheet="1" objects="1" scenarios="1" selectLockedCells="1"/>
  <dataConsolidate function="countNums" link="1">
    <dataRefs count="4">
      <dataRef ref="E32" sheet="abr"/>
      <dataRef ref="E32" sheet="fev"/>
      <dataRef ref="E32" sheet="jan"/>
      <dataRef ref="E32" sheet="mar"/>
    </dataRefs>
  </dataConsolidate>
  <mergeCells count="8">
    <mergeCell ref="C103:D103"/>
    <mergeCell ref="C1:I1"/>
    <mergeCell ref="A3:A5"/>
    <mergeCell ref="C3:E3"/>
    <mergeCell ref="G3:I3"/>
    <mergeCell ref="G92:I92"/>
    <mergeCell ref="D5:E5"/>
    <mergeCell ref="C81:D81"/>
  </mergeCells>
  <conditionalFormatting sqref="H89">
    <cfRule type="containsText" dxfId="3" priority="3" operator="containsText" text="Saldo Negativo">
      <formula>NOT(ISERROR(SEARCH("Saldo Negativo",H89)))</formula>
    </cfRule>
    <cfRule type="containsText" dxfId="2" priority="4" operator="containsText" text="Saldo Positivo">
      <formula>NOT(ISERROR(SEARCH("Saldo Positivo",H89)))</formula>
    </cfRule>
  </conditionalFormatting>
  <conditionalFormatting sqref="H88">
    <cfRule type="cellIs" dxfId="1" priority="1" stopIfTrue="1" operator="lessThan">
      <formula>0</formula>
    </cfRule>
    <cfRule type="cellIs" dxfId="0" priority="2" operator="greaterThanOrEqual">
      <formula>0</formula>
    </cfRule>
  </conditionalFormatting>
  <hyperlinks>
    <hyperlink ref="A69" location="mai!A1" display="Maio"/>
    <hyperlink ref="A72" location="ago!A1" display="Agosto"/>
    <hyperlink ref="A74" location="out!A1" display="Outubro"/>
    <hyperlink ref="A75" location="nov!A1" display="Novembro"/>
    <hyperlink ref="A77" location="graficos!A1" display="Relatórios"/>
    <hyperlink ref="A6" location="jan!A1" display="Janeiro"/>
    <hyperlink ref="A66" location="fev!A1" display="Fevereiro"/>
    <hyperlink ref="A67" location="mar!A1" display="Março"/>
    <hyperlink ref="A68" location="abr!A1" display="Abril"/>
    <hyperlink ref="A70" location="jun!A1" display="Junho"/>
    <hyperlink ref="A71" location="jul!A1" display="Julho"/>
    <hyperlink ref="A73" location="set!A1" display="Setembro"/>
    <hyperlink ref="A76" location="dez!A1" display="Dezembro"/>
  </hyperlinks>
  <pageMargins left="0.51181102362204722" right="0.51181102362204722" top="0.19685039370078741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I34"/>
  <sheetViews>
    <sheetView showGridLines="0" zoomScaleNormal="100" workbookViewId="0">
      <selection activeCell="A8" sqref="A8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9"/>
      <c r="C1" s="83" t="s">
        <v>38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39</v>
      </c>
      <c r="D3" s="86"/>
      <c r="E3" s="87"/>
      <c r="G3" s="88" t="s">
        <v>40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85" t="s">
        <v>41</v>
      </c>
      <c r="D19" s="86"/>
      <c r="E19" s="87"/>
      <c r="G19" s="25"/>
      <c r="H19" s="29"/>
      <c r="I19" s="27"/>
    </row>
    <row r="20" spans="1:9" ht="15.75" thickBot="1" x14ac:dyDescent="0.3">
      <c r="C20" s="17" t="s">
        <v>8</v>
      </c>
      <c r="D20" s="18" t="s">
        <v>7</v>
      </c>
      <c r="E20" s="19" t="s">
        <v>6</v>
      </c>
      <c r="G20" s="25"/>
      <c r="H20" s="29"/>
      <c r="I20" s="27"/>
    </row>
    <row r="21" spans="1:9" ht="15.75" thickBot="1" x14ac:dyDescent="0.3">
      <c r="C21" s="23" t="s">
        <v>9</v>
      </c>
      <c r="D21" s="1"/>
      <c r="E21" s="24">
        <v>300</v>
      </c>
      <c r="G21" s="34"/>
      <c r="H21" s="35" t="s">
        <v>19</v>
      </c>
      <c r="I21" s="6">
        <f>SUM(I5:I20)</f>
        <v>1700</v>
      </c>
    </row>
    <row r="22" spans="1:9" x14ac:dyDescent="0.25">
      <c r="C22" s="23" t="s">
        <v>10</v>
      </c>
      <c r="D22" s="1"/>
      <c r="E22" s="24">
        <v>200</v>
      </c>
    </row>
    <row r="23" spans="1:9" x14ac:dyDescent="0.25">
      <c r="C23" s="23" t="s">
        <v>11</v>
      </c>
      <c r="D23" s="1" t="s">
        <v>11</v>
      </c>
      <c r="E23" s="24"/>
    </row>
    <row r="24" spans="1:9" ht="15.75" thickBot="1" x14ac:dyDescent="0.3">
      <c r="C24" s="23" t="s">
        <v>11</v>
      </c>
      <c r="D24" s="1" t="s">
        <v>11</v>
      </c>
      <c r="E24" s="24" t="s">
        <v>11</v>
      </c>
    </row>
    <row r="25" spans="1:9" ht="15.75" thickBot="1" x14ac:dyDescent="0.3">
      <c r="C25" s="23" t="s">
        <v>11</v>
      </c>
      <c r="D25" s="1" t="s">
        <v>11</v>
      </c>
      <c r="E25" s="24" t="s">
        <v>11</v>
      </c>
      <c r="G25" s="36" t="s">
        <v>36</v>
      </c>
      <c r="H25" s="12">
        <f>jan!H25+fev!I21-fev!E34</f>
        <v>502.19999999999982</v>
      </c>
    </row>
    <row r="26" spans="1:9" x14ac:dyDescent="0.25">
      <c r="C26" s="23" t="s">
        <v>11</v>
      </c>
      <c r="D26" s="1" t="s">
        <v>11</v>
      </c>
      <c r="E26" s="24" t="s">
        <v>11</v>
      </c>
      <c r="H26" s="5" t="str">
        <f>IF(H25&gt;=0,"Saldo Positivo","Saldo Negativo")</f>
        <v>Saldo Positivo</v>
      </c>
    </row>
    <row r="27" spans="1:9" x14ac:dyDescent="0.25">
      <c r="C27" s="23" t="s">
        <v>11</v>
      </c>
      <c r="D27" s="1" t="s">
        <v>11</v>
      </c>
      <c r="E27" s="24" t="s">
        <v>11</v>
      </c>
    </row>
    <row r="28" spans="1:9" x14ac:dyDescent="0.25">
      <c r="C28" s="23" t="s">
        <v>11</v>
      </c>
      <c r="D28" s="1" t="s">
        <v>11</v>
      </c>
      <c r="E28" s="24" t="s">
        <v>11</v>
      </c>
    </row>
    <row r="29" spans="1:9" ht="15.75" x14ac:dyDescent="0.25">
      <c r="C29" s="23" t="s">
        <v>11</v>
      </c>
      <c r="D29" s="1" t="s">
        <v>11</v>
      </c>
      <c r="E29" s="24" t="s">
        <v>11</v>
      </c>
      <c r="G29" s="91" t="str">
        <f>IF(H25&gt;0,"Parabéns! Você tem um saldo positivo de R$"&amp;H25&amp;"","Fique atento! Você precisa economizar R$"&amp;H25&amp;"")</f>
        <v>Parabéns! Você tem um saldo positivo de R$502,2</v>
      </c>
      <c r="H29" s="91"/>
      <c r="I29" s="91"/>
    </row>
    <row r="30" spans="1:9" x14ac:dyDescent="0.25">
      <c r="C30" s="23" t="s">
        <v>11</v>
      </c>
      <c r="D30" s="1" t="s">
        <v>11</v>
      </c>
      <c r="E30" s="24" t="s">
        <v>11</v>
      </c>
    </row>
    <row r="31" spans="1:9" x14ac:dyDescent="0.25">
      <c r="C31" s="23" t="s">
        <v>11</v>
      </c>
      <c r="D31" s="1" t="s">
        <v>11</v>
      </c>
      <c r="E31" s="24" t="s">
        <v>11</v>
      </c>
    </row>
    <row r="32" spans="1:9" ht="15.75" thickBot="1" x14ac:dyDescent="0.3">
      <c r="C32" s="31" t="s">
        <v>11</v>
      </c>
      <c r="D32" s="32" t="s">
        <v>13</v>
      </c>
      <c r="E32" s="3">
        <f>SUM(E21:E31)</f>
        <v>500</v>
      </c>
    </row>
    <row r="34" spans="4:5" x14ac:dyDescent="0.25">
      <c r="D34" s="37" t="s">
        <v>14</v>
      </c>
      <c r="E34" s="7">
        <f>E15+E32</f>
        <v>1368.9</v>
      </c>
    </row>
  </sheetData>
  <sheetProtection algorithmName="SHA-512" hashValue="1cvjs7s7+EX5gdiFFPp9ZjtieJ8mVHM+hY4wM39ReLGBYLaWtnPP4bMgU5O80thnAvfyRc4cJdSqSYxCMR8b9w==" saltValue="cmrbsPp8WShtY2U7RgwDjg==" spinCount="100000" sheet="1" objects="1" scenarios="1" selectLockedCells="1"/>
  <mergeCells count="6">
    <mergeCell ref="G29:I29"/>
    <mergeCell ref="C1:I1"/>
    <mergeCell ref="A3:A5"/>
    <mergeCell ref="C3:E3"/>
    <mergeCell ref="G3:I3"/>
    <mergeCell ref="C19:E19"/>
  </mergeCells>
  <conditionalFormatting sqref="H26">
    <cfRule type="containsText" dxfId="47" priority="3" operator="containsText" text="Saldo Negativo">
      <formula>NOT(ISERROR(SEARCH("Saldo Negativo",H26)))</formula>
    </cfRule>
    <cfRule type="containsText" dxfId="46" priority="4" operator="containsText" text="Saldo Positivo">
      <formula>NOT(ISERROR(SEARCH("Saldo Positivo",H26)))</formula>
    </cfRule>
  </conditionalFormatting>
  <conditionalFormatting sqref="H25">
    <cfRule type="cellIs" dxfId="45" priority="1" stopIfTrue="1" operator="lessThan">
      <formula>0</formula>
    </cfRule>
    <cfRule type="cellIs" dxfId="44" priority="2" operator="greaterThanOrEqual">
      <formula>0</formula>
    </cfRule>
  </conditionalFormatting>
  <hyperlinks>
    <hyperlink ref="A7" location="fev!A1" display="Fevereiro"/>
    <hyperlink ref="A9" location="abr!A1" display="Abril"/>
    <hyperlink ref="A6" location="jan!A1" display="Janeiro"/>
    <hyperlink ref="A8" location="mar!A1" display="Março"/>
    <hyperlink ref="A10" location="mai!A1" display="Maio"/>
    <hyperlink ref="A11" location="jun!A1" display="Junho"/>
    <hyperlink ref="A12" location="jul!A1" display="Julh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I34"/>
  <sheetViews>
    <sheetView showGridLines="0" topLeftCell="A4" zoomScaleNormal="100" workbookViewId="0">
      <selection activeCell="A9" sqref="A9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9"/>
      <c r="C1" s="83" t="s">
        <v>42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43</v>
      </c>
      <c r="D3" s="86"/>
      <c r="E3" s="87"/>
      <c r="G3" s="88" t="s">
        <v>44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85" t="s">
        <v>45</v>
      </c>
      <c r="D19" s="86"/>
      <c r="E19" s="87"/>
      <c r="G19" s="25"/>
      <c r="H19" s="29"/>
      <c r="I19" s="27"/>
    </row>
    <row r="20" spans="1:9" ht="15.75" thickBot="1" x14ac:dyDescent="0.3">
      <c r="C20" s="17" t="s">
        <v>8</v>
      </c>
      <c r="D20" s="18" t="s">
        <v>7</v>
      </c>
      <c r="E20" s="19" t="s">
        <v>6</v>
      </c>
      <c r="G20" s="25"/>
      <c r="H20" s="29"/>
      <c r="I20" s="27"/>
    </row>
    <row r="21" spans="1:9" ht="15.75" thickBot="1" x14ac:dyDescent="0.3">
      <c r="C21" s="23" t="s">
        <v>9</v>
      </c>
      <c r="D21" s="1"/>
      <c r="E21" s="24">
        <v>120</v>
      </c>
      <c r="G21" s="34"/>
      <c r="H21" s="35" t="s">
        <v>19</v>
      </c>
      <c r="I21" s="6">
        <f>SUM(I5:I20)</f>
        <v>1700</v>
      </c>
    </row>
    <row r="22" spans="1:9" x14ac:dyDescent="0.25">
      <c r="C22" s="23" t="s">
        <v>10</v>
      </c>
      <c r="D22" s="1"/>
      <c r="E22" s="24">
        <v>200</v>
      </c>
    </row>
    <row r="23" spans="1:9" x14ac:dyDescent="0.25">
      <c r="C23" s="23" t="s">
        <v>11</v>
      </c>
      <c r="D23" s="1" t="s">
        <v>11</v>
      </c>
      <c r="E23" s="24" t="s">
        <v>11</v>
      </c>
    </row>
    <row r="24" spans="1:9" ht="15.75" thickBot="1" x14ac:dyDescent="0.3">
      <c r="C24" s="23" t="s">
        <v>11</v>
      </c>
      <c r="D24" s="1" t="s">
        <v>11</v>
      </c>
      <c r="E24" s="24" t="s">
        <v>11</v>
      </c>
    </row>
    <row r="25" spans="1:9" ht="15.75" thickBot="1" x14ac:dyDescent="0.3">
      <c r="C25" s="23" t="s">
        <v>11</v>
      </c>
      <c r="D25" s="1" t="s">
        <v>11</v>
      </c>
      <c r="E25" s="24" t="s">
        <v>11</v>
      </c>
      <c r="G25" s="36" t="s">
        <v>36</v>
      </c>
      <c r="H25" s="12">
        <f>fev!H25+mar!I21-mar!E34</f>
        <v>1013.2999999999997</v>
      </c>
    </row>
    <row r="26" spans="1:9" x14ac:dyDescent="0.25">
      <c r="C26" s="23" t="s">
        <v>11</v>
      </c>
      <c r="D26" s="1" t="s">
        <v>11</v>
      </c>
      <c r="E26" s="24" t="s">
        <v>11</v>
      </c>
      <c r="H26" s="5" t="str">
        <f>IF(H25&gt;=0,"Saldo Positivo","Saldo Negativo")</f>
        <v>Saldo Positivo</v>
      </c>
    </row>
    <row r="27" spans="1:9" x14ac:dyDescent="0.25">
      <c r="C27" s="23" t="s">
        <v>11</v>
      </c>
      <c r="D27" s="1" t="s">
        <v>11</v>
      </c>
      <c r="E27" s="24" t="s">
        <v>11</v>
      </c>
    </row>
    <row r="28" spans="1:9" x14ac:dyDescent="0.25">
      <c r="C28" s="23" t="s">
        <v>11</v>
      </c>
      <c r="D28" s="1" t="s">
        <v>11</v>
      </c>
      <c r="E28" s="24" t="s">
        <v>11</v>
      </c>
    </row>
    <row r="29" spans="1:9" ht="15.75" x14ac:dyDescent="0.25">
      <c r="C29" s="23" t="s">
        <v>11</v>
      </c>
      <c r="D29" s="1" t="s">
        <v>11</v>
      </c>
      <c r="E29" s="24" t="s">
        <v>11</v>
      </c>
      <c r="G29" s="91" t="str">
        <f>IF(H25&gt;0,"Parabéns! Você tem um saldo positivo de R$"&amp;H25&amp;"","Fique atento! Você precisa economizar R$"&amp;H25&amp;"")</f>
        <v>Parabéns! Você tem um saldo positivo de R$1013,3</v>
      </c>
      <c r="H29" s="91"/>
      <c r="I29" s="91"/>
    </row>
    <row r="30" spans="1:9" x14ac:dyDescent="0.25">
      <c r="C30" s="23" t="s">
        <v>11</v>
      </c>
      <c r="D30" s="1" t="s">
        <v>11</v>
      </c>
      <c r="E30" s="24" t="s">
        <v>11</v>
      </c>
    </row>
    <row r="31" spans="1:9" x14ac:dyDescent="0.25">
      <c r="C31" s="23" t="s">
        <v>11</v>
      </c>
      <c r="D31" s="1" t="s">
        <v>11</v>
      </c>
      <c r="E31" s="24" t="s">
        <v>11</v>
      </c>
    </row>
    <row r="32" spans="1:9" ht="15.75" thickBot="1" x14ac:dyDescent="0.3">
      <c r="C32" s="31" t="s">
        <v>11</v>
      </c>
      <c r="D32" s="32" t="s">
        <v>13</v>
      </c>
      <c r="E32" s="3">
        <f>SUM(E21:E31)</f>
        <v>320</v>
      </c>
    </row>
    <row r="34" spans="4:5" x14ac:dyDescent="0.25">
      <c r="D34" s="37" t="s">
        <v>14</v>
      </c>
      <c r="E34" s="7">
        <f>E15+E32</f>
        <v>1188.9000000000001</v>
      </c>
    </row>
  </sheetData>
  <sheetProtection algorithmName="SHA-512" hashValue="6QwCRwedJhvB8m5e6A7le8+fNsWMm8ocCz0/G81iBnMQSg67rygyg4HOBVWa7foHos/P74gXW3J/6rIKc8pwkg==" saltValue="YiyzA9d1/jGc/HjSHVSrww==" spinCount="100000" sheet="1" objects="1" scenarios="1" selectLockedCells="1"/>
  <mergeCells count="6">
    <mergeCell ref="G29:I29"/>
    <mergeCell ref="C1:I1"/>
    <mergeCell ref="A3:A5"/>
    <mergeCell ref="C3:E3"/>
    <mergeCell ref="G3:I3"/>
    <mergeCell ref="C19:E19"/>
  </mergeCells>
  <conditionalFormatting sqref="H26">
    <cfRule type="containsText" dxfId="43" priority="3" operator="containsText" text="Saldo Negativo">
      <formula>NOT(ISERROR(SEARCH("Saldo Negativo",H26)))</formula>
    </cfRule>
    <cfRule type="containsText" dxfId="42" priority="4" operator="containsText" text="Saldo Positivo">
      <formula>NOT(ISERROR(SEARCH("Saldo Positivo",H26)))</formula>
    </cfRule>
  </conditionalFormatting>
  <conditionalFormatting sqref="H25">
    <cfRule type="cellIs" dxfId="41" priority="1" stopIfTrue="1" operator="lessThan">
      <formula>0</formula>
    </cfRule>
    <cfRule type="cellIs" dxfId="40" priority="2" operator="greaterThanOrEqual">
      <formula>0</formula>
    </cfRule>
  </conditionalFormatting>
  <hyperlinks>
    <hyperlink ref="A8" location="mar!A1" display="Março"/>
    <hyperlink ref="A6" location="jan!A1" display="Janeiro"/>
    <hyperlink ref="A7" location="fev!A1" display="Fevereiro"/>
    <hyperlink ref="A9" location="abr!A1" display="Abril"/>
    <hyperlink ref="A10" location="mai!A1" display="Maio"/>
    <hyperlink ref="A11" location="jun!A1" display="Junho"/>
    <hyperlink ref="A12" location="jul!A1" display="Julh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I34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9"/>
      <c r="C1" s="83" t="s">
        <v>46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47</v>
      </c>
      <c r="D3" s="86"/>
      <c r="E3" s="87"/>
      <c r="G3" s="88" t="s">
        <v>49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85" t="s">
        <v>48</v>
      </c>
      <c r="D19" s="86"/>
      <c r="E19" s="87"/>
      <c r="G19" s="25"/>
      <c r="H19" s="29"/>
      <c r="I19" s="27"/>
    </row>
    <row r="20" spans="1:9" ht="15.75" thickBot="1" x14ac:dyDescent="0.3">
      <c r="C20" s="17" t="s">
        <v>8</v>
      </c>
      <c r="D20" s="18" t="s">
        <v>7</v>
      </c>
      <c r="E20" s="19" t="s">
        <v>6</v>
      </c>
      <c r="G20" s="25"/>
      <c r="H20" s="29"/>
      <c r="I20" s="27"/>
    </row>
    <row r="21" spans="1:9" ht="15.75" thickBot="1" x14ac:dyDescent="0.3">
      <c r="C21" s="23" t="s">
        <v>9</v>
      </c>
      <c r="D21" s="1"/>
      <c r="E21" s="24">
        <v>120</v>
      </c>
      <c r="G21" s="34"/>
      <c r="H21" s="35" t="s">
        <v>19</v>
      </c>
      <c r="I21" s="6">
        <f>SUM(I5:I20)</f>
        <v>1700</v>
      </c>
    </row>
    <row r="22" spans="1:9" x14ac:dyDescent="0.25">
      <c r="C22" s="23" t="s">
        <v>10</v>
      </c>
      <c r="D22" s="1"/>
      <c r="E22" s="24">
        <v>200</v>
      </c>
    </row>
    <row r="23" spans="1:9" x14ac:dyDescent="0.25">
      <c r="C23" s="23" t="s">
        <v>11</v>
      </c>
      <c r="D23" s="1" t="s">
        <v>11</v>
      </c>
      <c r="E23" s="24" t="s">
        <v>11</v>
      </c>
    </row>
    <row r="24" spans="1:9" ht="15.75" thickBot="1" x14ac:dyDescent="0.3">
      <c r="C24" s="23" t="s">
        <v>11</v>
      </c>
      <c r="D24" s="1" t="s">
        <v>11</v>
      </c>
      <c r="E24" s="24" t="s">
        <v>11</v>
      </c>
    </row>
    <row r="25" spans="1:9" ht="15.75" thickBot="1" x14ac:dyDescent="0.3">
      <c r="C25" s="23" t="s">
        <v>11</v>
      </c>
      <c r="D25" s="1" t="s">
        <v>11</v>
      </c>
      <c r="E25" s="24" t="s">
        <v>11</v>
      </c>
      <c r="G25" s="36" t="s">
        <v>36</v>
      </c>
      <c r="H25" s="12">
        <f>mar!H25+abr!I21-abr!E34</f>
        <v>1524.3999999999996</v>
      </c>
    </row>
    <row r="26" spans="1:9" x14ac:dyDescent="0.25">
      <c r="C26" s="23" t="s">
        <v>11</v>
      </c>
      <c r="D26" s="1" t="s">
        <v>11</v>
      </c>
      <c r="E26" s="24" t="s">
        <v>11</v>
      </c>
      <c r="H26" s="5" t="str">
        <f>IF(H25&gt;=0,"Saldo Positivo","Saldo Negativo")</f>
        <v>Saldo Positivo</v>
      </c>
    </row>
    <row r="27" spans="1:9" x14ac:dyDescent="0.25">
      <c r="C27" s="23" t="s">
        <v>11</v>
      </c>
      <c r="D27" s="1" t="s">
        <v>11</v>
      </c>
      <c r="E27" s="24" t="s">
        <v>11</v>
      </c>
    </row>
    <row r="28" spans="1:9" x14ac:dyDescent="0.25">
      <c r="C28" s="23" t="s">
        <v>11</v>
      </c>
      <c r="D28" s="1" t="s">
        <v>11</v>
      </c>
      <c r="E28" s="24" t="s">
        <v>11</v>
      </c>
    </row>
    <row r="29" spans="1:9" ht="15.75" x14ac:dyDescent="0.25">
      <c r="C29" s="23" t="s">
        <v>11</v>
      </c>
      <c r="D29" s="1" t="s">
        <v>11</v>
      </c>
      <c r="E29" s="24" t="s">
        <v>11</v>
      </c>
      <c r="G29" s="91" t="str">
        <f>IF(H25&gt;0,"Parabéns! Você tem um saldo positivo de R$"&amp;H25&amp;"","Fique atento! Você precisa economizar R$"&amp;H25&amp;"")</f>
        <v>Parabéns! Você tem um saldo positivo de R$1524,4</v>
      </c>
      <c r="H29" s="91"/>
      <c r="I29" s="91"/>
    </row>
    <row r="30" spans="1:9" x14ac:dyDescent="0.25">
      <c r="C30" s="23" t="s">
        <v>11</v>
      </c>
      <c r="D30" s="1" t="s">
        <v>11</v>
      </c>
      <c r="E30" s="24" t="s">
        <v>11</v>
      </c>
    </row>
    <row r="31" spans="1:9" x14ac:dyDescent="0.25">
      <c r="C31" s="23" t="s">
        <v>11</v>
      </c>
      <c r="D31" s="1" t="s">
        <v>11</v>
      </c>
      <c r="E31" s="24" t="s">
        <v>11</v>
      </c>
    </row>
    <row r="32" spans="1:9" ht="15.75" thickBot="1" x14ac:dyDescent="0.3">
      <c r="C32" s="31" t="s">
        <v>11</v>
      </c>
      <c r="D32" s="32" t="s">
        <v>13</v>
      </c>
      <c r="E32" s="3">
        <f>SUM(E21:E31)</f>
        <v>320</v>
      </c>
    </row>
    <row r="34" spans="4:5" x14ac:dyDescent="0.25">
      <c r="D34" s="37" t="s">
        <v>14</v>
      </c>
      <c r="E34" s="7">
        <f>E15+E32</f>
        <v>1188.9000000000001</v>
      </c>
    </row>
  </sheetData>
  <sheetProtection algorithmName="SHA-512" hashValue="Z7y14pQW81KYituBpJx/oqqiRoUKyabONKSTIFP/D/TBWDuvcrjFGMah8UwxwmuDFx0zOBLM/ixB6Tie6ck3uw==" saltValue="Lh56auyrAXai9xtH14oM6A==" spinCount="100000" sheet="1" objects="1" scenarios="1" selectLockedCells="1"/>
  <mergeCells count="6">
    <mergeCell ref="G29:I29"/>
    <mergeCell ref="C1:I1"/>
    <mergeCell ref="A3:A5"/>
    <mergeCell ref="C3:E3"/>
    <mergeCell ref="G3:I3"/>
    <mergeCell ref="C19:E19"/>
  </mergeCells>
  <conditionalFormatting sqref="H26">
    <cfRule type="containsText" dxfId="39" priority="3" operator="containsText" text="Saldo Negativo">
      <formula>NOT(ISERROR(SEARCH("Saldo Negativo",H26)))</formula>
    </cfRule>
    <cfRule type="containsText" dxfId="38" priority="4" operator="containsText" text="Saldo Positivo">
      <formula>NOT(ISERROR(SEARCH("Saldo Positivo",H26)))</formula>
    </cfRule>
  </conditionalFormatting>
  <conditionalFormatting sqref="H25">
    <cfRule type="cellIs" dxfId="37" priority="1" stopIfTrue="1" operator="lessThan">
      <formula>0</formula>
    </cfRule>
    <cfRule type="cellIs" dxfId="36" priority="2" operator="greaterThanOrEqual">
      <formula>0</formula>
    </cfRule>
  </conditionalFormatting>
  <hyperlinks>
    <hyperlink ref="A9" location="abr!A1" display="Abril"/>
    <hyperlink ref="A6" location="jan!A1" display="Janeiro"/>
    <hyperlink ref="A7" location="fev!A1" display="Fevereiro"/>
    <hyperlink ref="A8" location="mar!A1" display="Março"/>
    <hyperlink ref="A10" location="mai!A1" display="Maio"/>
    <hyperlink ref="A11" location="jun!A1" display="Junho"/>
    <hyperlink ref="A12" location="jul!A1" display="Julh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I34"/>
  <sheetViews>
    <sheetView showGridLines="0" topLeftCell="A13" zoomScaleNormal="100" workbookViewId="0">
      <selection activeCell="A11" sqref="A11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9"/>
      <c r="C1" s="83" t="s">
        <v>50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51</v>
      </c>
      <c r="D3" s="86"/>
      <c r="E3" s="87"/>
      <c r="G3" s="88" t="s">
        <v>52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92" t="s">
        <v>53</v>
      </c>
      <c r="D19" s="93"/>
      <c r="E19" s="94"/>
      <c r="G19" s="25"/>
      <c r="H19" s="29"/>
      <c r="I19" s="27"/>
    </row>
    <row r="20" spans="1:9" ht="15.75" thickBot="1" x14ac:dyDescent="0.3">
      <c r="C20" s="40" t="s">
        <v>8</v>
      </c>
      <c r="D20" s="41" t="s">
        <v>7</v>
      </c>
      <c r="E20" s="42" t="s">
        <v>6</v>
      </c>
      <c r="G20" s="25"/>
      <c r="H20" s="29"/>
      <c r="I20" s="27"/>
    </row>
    <row r="21" spans="1:9" ht="15.75" thickBot="1" x14ac:dyDescent="0.3">
      <c r="C21" s="43" t="s">
        <v>9</v>
      </c>
      <c r="D21" s="44"/>
      <c r="E21" s="45">
        <v>120</v>
      </c>
      <c r="G21" s="34"/>
      <c r="H21" s="35" t="s">
        <v>19</v>
      </c>
      <c r="I21" s="6">
        <f>SUM(I5:I20)</f>
        <v>1700</v>
      </c>
    </row>
    <row r="22" spans="1:9" x14ac:dyDescent="0.25">
      <c r="C22" s="43" t="s">
        <v>10</v>
      </c>
      <c r="D22" s="44"/>
      <c r="E22" s="45">
        <v>200</v>
      </c>
    </row>
    <row r="23" spans="1:9" x14ac:dyDescent="0.25">
      <c r="C23" s="43" t="s">
        <v>11</v>
      </c>
      <c r="D23" s="44" t="s">
        <v>11</v>
      </c>
      <c r="E23" s="45"/>
    </row>
    <row r="24" spans="1:9" ht="15.75" thickBot="1" x14ac:dyDescent="0.3">
      <c r="C24" s="43" t="s">
        <v>11</v>
      </c>
      <c r="D24" s="44" t="s">
        <v>11</v>
      </c>
      <c r="E24" s="45" t="s">
        <v>11</v>
      </c>
    </row>
    <row r="25" spans="1:9" ht="15.75" thickBot="1" x14ac:dyDescent="0.3">
      <c r="C25" s="43" t="s">
        <v>11</v>
      </c>
      <c r="D25" s="44" t="s">
        <v>11</v>
      </c>
      <c r="E25" s="45" t="s">
        <v>11</v>
      </c>
      <c r="G25" s="36" t="s">
        <v>36</v>
      </c>
      <c r="H25" s="12">
        <f>abr!H25+mai!I21-mai!E34</f>
        <v>2035.4999999999995</v>
      </c>
    </row>
    <row r="26" spans="1:9" x14ac:dyDescent="0.25">
      <c r="C26" s="43" t="s">
        <v>11</v>
      </c>
      <c r="D26" s="44" t="s">
        <v>11</v>
      </c>
      <c r="E26" s="45" t="s">
        <v>11</v>
      </c>
      <c r="H26" s="5" t="str">
        <f>IF(H25&gt;=0,"Saldo Positivo","Saldo Negativo")</f>
        <v>Saldo Positivo</v>
      </c>
    </row>
    <row r="27" spans="1:9" x14ac:dyDescent="0.25">
      <c r="C27" s="43" t="s">
        <v>11</v>
      </c>
      <c r="D27" s="44" t="s">
        <v>11</v>
      </c>
      <c r="E27" s="45" t="s">
        <v>11</v>
      </c>
    </row>
    <row r="28" spans="1:9" x14ac:dyDescent="0.25">
      <c r="C28" s="43" t="s">
        <v>11</v>
      </c>
      <c r="D28" s="44" t="s">
        <v>11</v>
      </c>
      <c r="E28" s="45" t="s">
        <v>11</v>
      </c>
    </row>
    <row r="29" spans="1:9" ht="15.75" x14ac:dyDescent="0.25">
      <c r="C29" s="43" t="s">
        <v>11</v>
      </c>
      <c r="D29" s="44" t="s">
        <v>11</v>
      </c>
      <c r="E29" s="45" t="s">
        <v>11</v>
      </c>
      <c r="G29" s="91" t="str">
        <f>IF(H25&gt;0,"Parabéns! Você tem um saldo positivo de R$"&amp;H25&amp;"","Fique atento! Você precisa economizar R$"&amp;H25&amp;"")</f>
        <v>Parabéns! Você tem um saldo positivo de R$2035,5</v>
      </c>
      <c r="H29" s="91"/>
      <c r="I29" s="91"/>
    </row>
    <row r="30" spans="1:9" x14ac:dyDescent="0.25">
      <c r="C30" s="43" t="s">
        <v>11</v>
      </c>
      <c r="D30" s="44" t="s">
        <v>11</v>
      </c>
      <c r="E30" s="45" t="s">
        <v>11</v>
      </c>
    </row>
    <row r="31" spans="1:9" x14ac:dyDescent="0.25">
      <c r="C31" s="43" t="s">
        <v>11</v>
      </c>
      <c r="D31" s="44" t="s">
        <v>11</v>
      </c>
      <c r="E31" s="45" t="s">
        <v>11</v>
      </c>
    </row>
    <row r="32" spans="1:9" ht="15.75" thickBot="1" x14ac:dyDescent="0.3">
      <c r="C32" s="46" t="s">
        <v>11</v>
      </c>
      <c r="D32" s="47" t="s">
        <v>13</v>
      </c>
      <c r="E32" s="13">
        <f>SUM(E21:E31)</f>
        <v>320</v>
      </c>
    </row>
    <row r="34" spans="4:5" x14ac:dyDescent="0.25">
      <c r="D34" s="37" t="s">
        <v>14</v>
      </c>
      <c r="E34" s="7">
        <f>E15+E32</f>
        <v>1188.9000000000001</v>
      </c>
    </row>
  </sheetData>
  <sheetProtection algorithmName="SHA-512" hashValue="qAfXzlQh13t6eWCVYEtEPbQagKqJJ9VL7sCPUrrxB6YR0J+jxBeez7dEgPgRfmbebjY3OWq+LrifnMfH3Up44A==" saltValue="uuAzJ8Ed3XS7SsTeUPSnBA==" spinCount="100000" sheet="1" objects="1" scenarios="1" selectLockedCells="1"/>
  <mergeCells count="6">
    <mergeCell ref="G29:I29"/>
    <mergeCell ref="C1:I1"/>
    <mergeCell ref="A3:A5"/>
    <mergeCell ref="C3:E3"/>
    <mergeCell ref="G3:I3"/>
    <mergeCell ref="C19:E19"/>
  </mergeCells>
  <conditionalFormatting sqref="H26">
    <cfRule type="containsText" dxfId="35" priority="3" operator="containsText" text="Saldo Negativo">
      <formula>NOT(ISERROR(SEARCH("Saldo Negativo",H26)))</formula>
    </cfRule>
    <cfRule type="containsText" dxfId="34" priority="4" operator="containsText" text="Saldo Positivo">
      <formula>NOT(ISERROR(SEARCH("Saldo Positivo",H26)))</formula>
    </cfRule>
  </conditionalFormatting>
  <conditionalFormatting sqref="H25">
    <cfRule type="cellIs" dxfId="33" priority="1" stopIfTrue="1" operator="lessThan">
      <formula>0</formula>
    </cfRule>
    <cfRule type="cellIs" dxfId="32" priority="2" operator="greaterThanOrEqual">
      <formula>0</formula>
    </cfRule>
  </conditionalFormatting>
  <hyperlinks>
    <hyperlink ref="A10" location="mai!A1" display="Maio"/>
    <hyperlink ref="A12" location="jul!A1" display="Julho"/>
    <hyperlink ref="A13" location="ago!A1" display="Agosto"/>
    <hyperlink ref="A6" location="jan!A1" display="Janeiro"/>
    <hyperlink ref="A7" location="fev!A1" display="Fevereiro"/>
    <hyperlink ref="A8" location="mar!A1" display="Março"/>
    <hyperlink ref="A9" location="abr!A1" display="Abril"/>
    <hyperlink ref="A11" location="jun!A1" display="Junh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I34"/>
  <sheetViews>
    <sheetView showGridLines="0" topLeftCell="A13" zoomScaleNormal="100" workbookViewId="0">
      <selection activeCell="A12" sqref="A12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9"/>
      <c r="C1" s="83" t="s">
        <v>54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55</v>
      </c>
      <c r="D3" s="86"/>
      <c r="E3" s="87"/>
      <c r="G3" s="88" t="s">
        <v>56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85" t="s">
        <v>57</v>
      </c>
      <c r="D19" s="86"/>
      <c r="E19" s="87"/>
      <c r="G19" s="25"/>
      <c r="H19" s="29"/>
      <c r="I19" s="27"/>
    </row>
    <row r="20" spans="1:9" ht="15.75" thickBot="1" x14ac:dyDescent="0.3">
      <c r="C20" s="17" t="s">
        <v>8</v>
      </c>
      <c r="D20" s="18" t="s">
        <v>7</v>
      </c>
      <c r="E20" s="19" t="s">
        <v>6</v>
      </c>
      <c r="G20" s="25"/>
      <c r="H20" s="29"/>
      <c r="I20" s="27"/>
    </row>
    <row r="21" spans="1:9" ht="15.75" thickBot="1" x14ac:dyDescent="0.3">
      <c r="C21" s="23" t="s">
        <v>9</v>
      </c>
      <c r="D21" s="1"/>
      <c r="E21" s="24">
        <v>120</v>
      </c>
      <c r="G21" s="34"/>
      <c r="H21" s="35" t="s">
        <v>19</v>
      </c>
      <c r="I21" s="6">
        <f>SUM(I5:I20)</f>
        <v>51200</v>
      </c>
    </row>
    <row r="22" spans="1:9" x14ac:dyDescent="0.25">
      <c r="C22" s="23" t="s">
        <v>10</v>
      </c>
      <c r="D22" s="1"/>
      <c r="E22" s="24">
        <v>500</v>
      </c>
    </row>
    <row r="23" spans="1:9" x14ac:dyDescent="0.25">
      <c r="C23" s="23" t="s">
        <v>11</v>
      </c>
      <c r="D23" s="1" t="s">
        <v>11</v>
      </c>
      <c r="E23" s="24" t="s">
        <v>11</v>
      </c>
    </row>
    <row r="24" spans="1:9" ht="15.75" thickBot="1" x14ac:dyDescent="0.3">
      <c r="C24" s="23" t="s">
        <v>11</v>
      </c>
      <c r="D24" s="1" t="s">
        <v>11</v>
      </c>
      <c r="E24" s="24" t="s">
        <v>11</v>
      </c>
    </row>
    <row r="25" spans="1:9" ht="15.75" thickBot="1" x14ac:dyDescent="0.3">
      <c r="C25" s="23" t="s">
        <v>11</v>
      </c>
      <c r="D25" s="1" t="s">
        <v>11</v>
      </c>
      <c r="E25" s="24" t="s">
        <v>11</v>
      </c>
      <c r="G25" s="36" t="s">
        <v>36</v>
      </c>
      <c r="H25" s="12">
        <f>mai!H25+jun!I21-jun!E34</f>
        <v>51746.6</v>
      </c>
    </row>
    <row r="26" spans="1:9" x14ac:dyDescent="0.25">
      <c r="C26" s="23" t="s">
        <v>11</v>
      </c>
      <c r="D26" s="1" t="s">
        <v>11</v>
      </c>
      <c r="E26" s="24" t="s">
        <v>11</v>
      </c>
      <c r="H26" s="5" t="str">
        <f>IF(H25&gt;=0,"Saldo Positivo","Saldo Negativo")</f>
        <v>Saldo Positivo</v>
      </c>
    </row>
    <row r="27" spans="1:9" x14ac:dyDescent="0.25">
      <c r="C27" s="23" t="s">
        <v>11</v>
      </c>
      <c r="D27" s="1" t="s">
        <v>11</v>
      </c>
      <c r="E27" s="24" t="s">
        <v>11</v>
      </c>
    </row>
    <row r="28" spans="1:9" ht="15.75" x14ac:dyDescent="0.25">
      <c r="C28" s="23" t="s">
        <v>11</v>
      </c>
      <c r="D28" s="1" t="s">
        <v>11</v>
      </c>
      <c r="E28" s="24" t="s">
        <v>11</v>
      </c>
      <c r="G28" s="91" t="str">
        <f>IF(H25&gt;0,"Parabéns! Você tem um saldo positivo de R$"&amp;H25&amp;"","Fique atento! Você precisa economizar R$"&amp;H25&amp;"")</f>
        <v>Parabéns! Você tem um saldo positivo de R$51746,6</v>
      </c>
      <c r="H28" s="91"/>
      <c r="I28" s="91"/>
    </row>
    <row r="29" spans="1:9" x14ac:dyDescent="0.25">
      <c r="C29" s="23" t="s">
        <v>11</v>
      </c>
      <c r="D29" s="1" t="s">
        <v>11</v>
      </c>
      <c r="E29" s="24" t="s">
        <v>11</v>
      </c>
    </row>
    <row r="30" spans="1:9" x14ac:dyDescent="0.25">
      <c r="C30" s="23" t="s">
        <v>11</v>
      </c>
      <c r="D30" s="1" t="s">
        <v>11</v>
      </c>
      <c r="E30" s="24" t="s">
        <v>11</v>
      </c>
    </row>
    <row r="31" spans="1:9" x14ac:dyDescent="0.25">
      <c r="C31" s="23" t="s">
        <v>11</v>
      </c>
      <c r="D31" s="1" t="s">
        <v>11</v>
      </c>
      <c r="E31" s="24" t="s">
        <v>11</v>
      </c>
    </row>
    <row r="32" spans="1:9" ht="15.75" thickBot="1" x14ac:dyDescent="0.3">
      <c r="C32" s="31" t="s">
        <v>11</v>
      </c>
      <c r="D32" s="32" t="s">
        <v>13</v>
      </c>
      <c r="E32" s="3">
        <f>SUM(E21:E31)</f>
        <v>620</v>
      </c>
    </row>
    <row r="34" spans="4:5" x14ac:dyDescent="0.25">
      <c r="D34" s="37" t="s">
        <v>14</v>
      </c>
      <c r="E34" s="7">
        <f>E15+E32</f>
        <v>1488.9</v>
      </c>
    </row>
  </sheetData>
  <sheetProtection algorithmName="SHA-512" hashValue="knhpeXCnJbLf7Eagou5L08amw0GiVqUkMPvZJF5oN0aXLxeZcAb6NduS15aifkActp6Y0vscvU5pZZUenV1ZQQ==" saltValue="fPsQEmJP6F9pwAmBzE5OOw==" spinCount="100000" sheet="1" objects="1" scenarios="1" selectLockedCells="1"/>
  <mergeCells count="6">
    <mergeCell ref="G28:I28"/>
    <mergeCell ref="C1:I1"/>
    <mergeCell ref="A3:A5"/>
    <mergeCell ref="C3:E3"/>
    <mergeCell ref="G3:I3"/>
    <mergeCell ref="C19:E19"/>
  </mergeCells>
  <conditionalFormatting sqref="H26">
    <cfRule type="containsText" dxfId="31" priority="3" operator="containsText" text="Saldo Negativo">
      <formula>NOT(ISERROR(SEARCH("Saldo Negativo",H26)))</formula>
    </cfRule>
    <cfRule type="containsText" dxfId="30" priority="4" operator="containsText" text="Saldo Positivo">
      <formula>NOT(ISERROR(SEARCH("Saldo Positivo",H26)))</formula>
    </cfRule>
  </conditionalFormatting>
  <conditionalFormatting sqref="H25">
    <cfRule type="cellIs" dxfId="29" priority="1" stopIfTrue="1" operator="lessThan">
      <formula>0</formula>
    </cfRule>
    <cfRule type="cellIs" dxfId="28" priority="2" operator="greaterThanOrEqual">
      <formula>0</formula>
    </cfRule>
  </conditionalFormatting>
  <hyperlinks>
    <hyperlink ref="A11" location="jun!A1" display="Junho"/>
    <hyperlink ref="A12" location="jul!A1" display="Julho"/>
    <hyperlink ref="A6" location="jan!A1" display="Janeiro"/>
    <hyperlink ref="A7" location="fev!A1" display="Fevereiro"/>
    <hyperlink ref="A8" location="mar!A1" display="Março"/>
    <hyperlink ref="A9" location="abr!A1" display="Abril"/>
    <hyperlink ref="A10" location="mai!A1" display="Mai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I34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9"/>
      <c r="C1" s="83" t="s">
        <v>58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59</v>
      </c>
      <c r="D3" s="86"/>
      <c r="E3" s="87"/>
      <c r="G3" s="88" t="s">
        <v>60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85" t="s">
        <v>61</v>
      </c>
      <c r="D19" s="86"/>
      <c r="E19" s="87"/>
      <c r="G19" s="25"/>
      <c r="H19" s="29"/>
      <c r="I19" s="27"/>
    </row>
    <row r="20" spans="1:9" ht="15.75" thickBot="1" x14ac:dyDescent="0.3">
      <c r="C20" s="17" t="s">
        <v>8</v>
      </c>
      <c r="D20" s="18" t="s">
        <v>7</v>
      </c>
      <c r="E20" s="19" t="s">
        <v>6</v>
      </c>
      <c r="G20" s="25"/>
      <c r="H20" s="29"/>
      <c r="I20" s="27"/>
    </row>
    <row r="21" spans="1:9" ht="15.75" thickBot="1" x14ac:dyDescent="0.3">
      <c r="C21" s="23" t="s">
        <v>9</v>
      </c>
      <c r="D21" s="1"/>
      <c r="E21" s="24">
        <v>120</v>
      </c>
      <c r="G21" s="34"/>
      <c r="H21" s="35" t="s">
        <v>19</v>
      </c>
      <c r="I21" s="6">
        <f>SUM(I5:I20)</f>
        <v>1700</v>
      </c>
    </row>
    <row r="22" spans="1:9" x14ac:dyDescent="0.25">
      <c r="C22" s="23" t="s">
        <v>10</v>
      </c>
      <c r="D22" s="1"/>
      <c r="E22" s="24">
        <v>200</v>
      </c>
    </row>
    <row r="23" spans="1:9" x14ac:dyDescent="0.25">
      <c r="C23" s="23" t="s">
        <v>11</v>
      </c>
      <c r="D23" s="1" t="s">
        <v>11</v>
      </c>
      <c r="E23" s="24" t="s">
        <v>11</v>
      </c>
    </row>
    <row r="24" spans="1:9" ht="15.75" thickBot="1" x14ac:dyDescent="0.3">
      <c r="C24" s="23" t="s">
        <v>11</v>
      </c>
      <c r="D24" s="1" t="s">
        <v>11</v>
      </c>
      <c r="E24" s="24" t="s">
        <v>11</v>
      </c>
    </row>
    <row r="25" spans="1:9" ht="15.75" thickBot="1" x14ac:dyDescent="0.3">
      <c r="C25" s="23" t="s">
        <v>11</v>
      </c>
      <c r="D25" s="1" t="s">
        <v>11</v>
      </c>
      <c r="E25" s="24" t="s">
        <v>11</v>
      </c>
      <c r="G25" s="36" t="s">
        <v>36</v>
      </c>
      <c r="H25" s="12">
        <f>jun!H25+jul!I21-jul!E34</f>
        <v>52257.7</v>
      </c>
    </row>
    <row r="26" spans="1:9" x14ac:dyDescent="0.25">
      <c r="C26" s="23" t="s">
        <v>11</v>
      </c>
      <c r="D26" s="1" t="s">
        <v>11</v>
      </c>
      <c r="E26" s="24" t="s">
        <v>11</v>
      </c>
      <c r="H26" s="5" t="str">
        <f>IF(H25&gt;=0,"Saldo Positivo","Saldo Negativo")</f>
        <v>Saldo Positivo</v>
      </c>
    </row>
    <row r="27" spans="1:9" x14ac:dyDescent="0.25">
      <c r="C27" s="23" t="s">
        <v>11</v>
      </c>
      <c r="D27" s="1" t="s">
        <v>11</v>
      </c>
      <c r="E27" s="24" t="s">
        <v>11</v>
      </c>
    </row>
    <row r="28" spans="1:9" ht="15.75" x14ac:dyDescent="0.25">
      <c r="C28" s="23" t="s">
        <v>11</v>
      </c>
      <c r="D28" s="1" t="s">
        <v>11</v>
      </c>
      <c r="E28" s="24" t="s">
        <v>11</v>
      </c>
      <c r="G28" s="91" t="str">
        <f>IF(H25&gt;0,"Parabéns! Você tem um saldo positivo de R$"&amp;H25&amp;"","Fique atento! Você precisa economizar R$"&amp;H25&amp;"")</f>
        <v>Parabéns! Você tem um saldo positivo de R$52257,7</v>
      </c>
      <c r="H28" s="91"/>
      <c r="I28" s="91"/>
    </row>
    <row r="29" spans="1:9" x14ac:dyDescent="0.25">
      <c r="C29" s="23" t="s">
        <v>11</v>
      </c>
      <c r="D29" s="1" t="s">
        <v>11</v>
      </c>
      <c r="E29" s="24" t="s">
        <v>11</v>
      </c>
    </row>
    <row r="30" spans="1:9" x14ac:dyDescent="0.25">
      <c r="C30" s="23" t="s">
        <v>11</v>
      </c>
      <c r="D30" s="1" t="s">
        <v>11</v>
      </c>
      <c r="E30" s="24" t="s">
        <v>11</v>
      </c>
    </row>
    <row r="31" spans="1:9" x14ac:dyDescent="0.25">
      <c r="C31" s="23" t="s">
        <v>11</v>
      </c>
      <c r="D31" s="1" t="s">
        <v>11</v>
      </c>
      <c r="E31" s="24" t="s">
        <v>11</v>
      </c>
    </row>
    <row r="32" spans="1:9" ht="15.75" thickBot="1" x14ac:dyDescent="0.3">
      <c r="C32" s="31" t="s">
        <v>11</v>
      </c>
      <c r="D32" s="32" t="s">
        <v>13</v>
      </c>
      <c r="E32" s="3">
        <f>SUM(E21:E31)</f>
        <v>320</v>
      </c>
    </row>
    <row r="34" spans="4:5" x14ac:dyDescent="0.25">
      <c r="D34" s="37" t="s">
        <v>14</v>
      </c>
      <c r="E34" s="7">
        <f>E15+E32</f>
        <v>1188.9000000000001</v>
      </c>
    </row>
  </sheetData>
  <sheetProtection algorithmName="SHA-512" hashValue="rSoD+GK60v48IoexQMl+uUbyLxQUdLHYG4yIsathxmFZGHo0kVefdZ9JFaMojUssGmttgfxviPbf5CduPsyFqA==" saltValue="y3zhOmmL5gzHPoKeSmUk4A==" spinCount="100000" sheet="1" objects="1" scenarios="1" selectLockedCells="1"/>
  <mergeCells count="6">
    <mergeCell ref="G28:I28"/>
    <mergeCell ref="C1:I1"/>
    <mergeCell ref="A3:A5"/>
    <mergeCell ref="C3:E3"/>
    <mergeCell ref="G3:I3"/>
    <mergeCell ref="C19:E19"/>
  </mergeCells>
  <conditionalFormatting sqref="H26">
    <cfRule type="containsText" dxfId="27" priority="3" operator="containsText" text="Saldo Negativo">
      <formula>NOT(ISERROR(SEARCH("Saldo Negativo",H26)))</formula>
    </cfRule>
    <cfRule type="containsText" dxfId="26" priority="4" operator="containsText" text="Saldo Positivo">
      <formula>NOT(ISERROR(SEARCH("Saldo Positivo",H26)))</formula>
    </cfRule>
  </conditionalFormatting>
  <conditionalFormatting sqref="H25">
    <cfRule type="cellIs" dxfId="25" priority="1" stopIfTrue="1" operator="lessThan">
      <formula>0</formula>
    </cfRule>
    <cfRule type="cellIs" dxfId="24" priority="2" operator="greaterThanOrEqual">
      <formula>0</formula>
    </cfRule>
  </conditionalFormatting>
  <hyperlinks>
    <hyperlink ref="A12" location="jul!A1" display="Julho"/>
    <hyperlink ref="A6" location="jan!A1" display="Janeiro"/>
    <hyperlink ref="A7" location="fev!A1" display="Fevereiro"/>
    <hyperlink ref="A8" location="mar!A1" display="Março"/>
    <hyperlink ref="A9" location="abr!A1" display="Abril"/>
    <hyperlink ref="A10" location="mai!A1" display="Maio"/>
    <hyperlink ref="A11" location="jun!A1" display="Junh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I34"/>
  <sheetViews>
    <sheetView showGridLines="0" zoomScaleNormal="100" workbookViewId="0">
      <selection activeCell="A14" sqref="A14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9"/>
      <c r="C1" s="83" t="s">
        <v>62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63</v>
      </c>
      <c r="D3" s="86"/>
      <c r="E3" s="87"/>
      <c r="G3" s="88" t="s">
        <v>64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85" t="s">
        <v>65</v>
      </c>
      <c r="D19" s="86"/>
      <c r="E19" s="87"/>
      <c r="G19" s="25"/>
      <c r="H19" s="29"/>
      <c r="I19" s="27"/>
    </row>
    <row r="20" spans="1:9" ht="15.75" thickBot="1" x14ac:dyDescent="0.3">
      <c r="C20" s="17" t="s">
        <v>8</v>
      </c>
      <c r="D20" s="18" t="s">
        <v>7</v>
      </c>
      <c r="E20" s="19" t="s">
        <v>6</v>
      </c>
      <c r="G20" s="25"/>
      <c r="H20" s="29"/>
      <c r="I20" s="27"/>
    </row>
    <row r="21" spans="1:9" ht="15.75" thickBot="1" x14ac:dyDescent="0.3">
      <c r="C21" s="23" t="s">
        <v>9</v>
      </c>
      <c r="D21" s="1"/>
      <c r="E21" s="24">
        <v>120</v>
      </c>
      <c r="G21" s="34"/>
      <c r="H21" s="35" t="s">
        <v>19</v>
      </c>
      <c r="I21" s="6">
        <f>SUM(I5:I20)</f>
        <v>1700</v>
      </c>
    </row>
    <row r="22" spans="1:9" x14ac:dyDescent="0.25">
      <c r="C22" s="23" t="s">
        <v>10</v>
      </c>
      <c r="D22" s="1"/>
      <c r="E22" s="24">
        <v>200</v>
      </c>
    </row>
    <row r="23" spans="1:9" x14ac:dyDescent="0.25">
      <c r="C23" s="23" t="s">
        <v>11</v>
      </c>
      <c r="D23" s="1" t="s">
        <v>11</v>
      </c>
      <c r="E23" s="24" t="s">
        <v>11</v>
      </c>
    </row>
    <row r="24" spans="1:9" ht="15.75" thickBot="1" x14ac:dyDescent="0.3">
      <c r="C24" s="23" t="s">
        <v>11</v>
      </c>
      <c r="D24" s="1" t="s">
        <v>11</v>
      </c>
      <c r="E24" s="24" t="s">
        <v>11</v>
      </c>
    </row>
    <row r="25" spans="1:9" ht="15.75" thickBot="1" x14ac:dyDescent="0.3">
      <c r="C25" s="23" t="s">
        <v>11</v>
      </c>
      <c r="D25" s="1" t="s">
        <v>11</v>
      </c>
      <c r="E25" s="24" t="s">
        <v>11</v>
      </c>
      <c r="G25" s="36" t="s">
        <v>36</v>
      </c>
      <c r="H25" s="12">
        <f>jul!H25+ago!I21-ago!E34</f>
        <v>52768.799999999996</v>
      </c>
    </row>
    <row r="26" spans="1:9" x14ac:dyDescent="0.25">
      <c r="C26" s="23" t="s">
        <v>11</v>
      </c>
      <c r="D26" s="1" t="s">
        <v>11</v>
      </c>
      <c r="E26" s="24" t="s">
        <v>11</v>
      </c>
      <c r="H26" s="5" t="str">
        <f>IF(H25&gt;=0,"Saldo Positivo","Saldo Negativo")</f>
        <v>Saldo Positivo</v>
      </c>
    </row>
    <row r="27" spans="1:9" x14ac:dyDescent="0.25">
      <c r="C27" s="23" t="s">
        <v>11</v>
      </c>
      <c r="D27" s="1" t="s">
        <v>11</v>
      </c>
      <c r="E27" s="24" t="s">
        <v>11</v>
      </c>
    </row>
    <row r="28" spans="1:9" x14ac:dyDescent="0.25">
      <c r="C28" s="23" t="s">
        <v>11</v>
      </c>
      <c r="D28" s="1" t="s">
        <v>11</v>
      </c>
      <c r="E28" s="24" t="s">
        <v>11</v>
      </c>
    </row>
    <row r="29" spans="1:9" ht="15.75" x14ac:dyDescent="0.25">
      <c r="C29" s="23" t="s">
        <v>11</v>
      </c>
      <c r="D29" s="1" t="s">
        <v>11</v>
      </c>
      <c r="E29" s="24" t="s">
        <v>11</v>
      </c>
      <c r="G29" s="91" t="str">
        <f>IF(H25&gt;0,"Parabéns! Você tem um saldo positivo de R$"&amp;H25&amp;"","Fique atento! Você precisa economizar R$"&amp;H25&amp;"")</f>
        <v>Parabéns! Você tem um saldo positivo de R$52768,8</v>
      </c>
      <c r="H29" s="91"/>
      <c r="I29" s="91"/>
    </row>
    <row r="30" spans="1:9" x14ac:dyDescent="0.25">
      <c r="C30" s="23" t="s">
        <v>11</v>
      </c>
      <c r="D30" s="1" t="s">
        <v>11</v>
      </c>
      <c r="E30" s="24" t="s">
        <v>11</v>
      </c>
    </row>
    <row r="31" spans="1:9" x14ac:dyDescent="0.25">
      <c r="C31" s="23" t="s">
        <v>11</v>
      </c>
      <c r="D31" s="1" t="s">
        <v>11</v>
      </c>
      <c r="E31" s="24" t="s">
        <v>11</v>
      </c>
    </row>
    <row r="32" spans="1:9" ht="15.75" thickBot="1" x14ac:dyDescent="0.3">
      <c r="C32" s="31" t="s">
        <v>11</v>
      </c>
      <c r="D32" s="32" t="s">
        <v>13</v>
      </c>
      <c r="E32" s="3">
        <f>SUM(E21:E31)</f>
        <v>320</v>
      </c>
    </row>
    <row r="34" spans="4:5" x14ac:dyDescent="0.25">
      <c r="D34" s="37" t="s">
        <v>14</v>
      </c>
      <c r="E34" s="7">
        <f>E15+E32</f>
        <v>1188.9000000000001</v>
      </c>
    </row>
  </sheetData>
  <sheetProtection algorithmName="SHA-512" hashValue="FSzp3GFi7SEaveDpIVsXWpVbbpNI+nx/ABakN/9XIiD2emgNjNhcguxkFSs9EXDgTbtykMvp3Tl0bfY9b0QYZw==" saltValue="h7hXvOyN2l8TgY1hMqWwsg==" spinCount="100000" sheet="1" objects="1" scenarios="1" selectLockedCells="1"/>
  <mergeCells count="6">
    <mergeCell ref="G29:I29"/>
    <mergeCell ref="C1:I1"/>
    <mergeCell ref="A3:A5"/>
    <mergeCell ref="C3:E3"/>
    <mergeCell ref="G3:I3"/>
    <mergeCell ref="C19:E19"/>
  </mergeCells>
  <conditionalFormatting sqref="H26">
    <cfRule type="containsText" dxfId="23" priority="3" operator="containsText" text="Saldo Negativo">
      <formula>NOT(ISERROR(SEARCH("Saldo Negativo",H26)))</formula>
    </cfRule>
    <cfRule type="containsText" dxfId="22" priority="4" operator="containsText" text="Saldo Positivo">
      <formula>NOT(ISERROR(SEARCH("Saldo Positivo",H26)))</formula>
    </cfRule>
  </conditionalFormatting>
  <conditionalFormatting sqref="H25">
    <cfRule type="cellIs" dxfId="21" priority="1" stopIfTrue="1" operator="lessThan">
      <formula>0</formula>
    </cfRule>
    <cfRule type="cellIs" dxfId="20" priority="2" operator="greaterThanOrEqual">
      <formula>0</formula>
    </cfRule>
  </conditionalFormatting>
  <hyperlinks>
    <hyperlink ref="A6" location="jan!A1" display="Janeiro"/>
    <hyperlink ref="A7" location="fev!A1" display="Fevereiro"/>
    <hyperlink ref="A8" location="mar!A1" display="Março"/>
    <hyperlink ref="A9" location="abr!A1" display="Abril"/>
    <hyperlink ref="A10" location="mai!A1" display="Maio"/>
    <hyperlink ref="A11" location="jun!A1" display="Junho"/>
    <hyperlink ref="A12" location="jul!A1" display="Julh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I34"/>
  <sheetViews>
    <sheetView showGridLines="0" topLeftCell="A4" zoomScaleNormal="100" workbookViewId="0">
      <selection activeCell="A15" sqref="A15"/>
    </sheetView>
  </sheetViews>
  <sheetFormatPr defaultRowHeight="15" x14ac:dyDescent="0.25"/>
  <cols>
    <col min="1" max="1" width="21.140625" style="2" customWidth="1"/>
    <col min="2" max="2" width="4" style="2" customWidth="1"/>
    <col min="3" max="3" width="35.28515625" style="2" customWidth="1"/>
    <col min="4" max="4" width="28.140625" style="2" customWidth="1"/>
    <col min="5" max="5" width="20" style="15" customWidth="1"/>
    <col min="6" max="6" width="9.140625" style="2"/>
    <col min="7" max="7" width="17.7109375" style="2" customWidth="1"/>
    <col min="8" max="8" width="17.28515625" style="2" customWidth="1"/>
    <col min="9" max="9" width="18.28515625" style="16" customWidth="1"/>
    <col min="10" max="16384" width="9.140625" style="2"/>
  </cols>
  <sheetData>
    <row r="1" spans="1:9" ht="27" customHeight="1" x14ac:dyDescent="0.4">
      <c r="A1" s="8"/>
      <c r="C1" s="83" t="s">
        <v>66</v>
      </c>
      <c r="D1" s="83"/>
      <c r="E1" s="83"/>
      <c r="F1" s="83"/>
      <c r="G1" s="83"/>
      <c r="H1" s="83"/>
      <c r="I1" s="83"/>
    </row>
    <row r="2" spans="1:9" ht="15.75" thickBot="1" x14ac:dyDescent="0.3">
      <c r="A2" s="10" t="s">
        <v>32</v>
      </c>
    </row>
    <row r="3" spans="1:9" ht="15.75" thickBot="1" x14ac:dyDescent="0.3">
      <c r="A3" s="84"/>
      <c r="C3" s="85" t="s">
        <v>67</v>
      </c>
      <c r="D3" s="86"/>
      <c r="E3" s="87"/>
      <c r="G3" s="88" t="s">
        <v>68</v>
      </c>
      <c r="H3" s="89"/>
      <c r="I3" s="90"/>
    </row>
    <row r="4" spans="1:9" ht="15.75" thickBot="1" x14ac:dyDescent="0.3">
      <c r="A4" s="84"/>
      <c r="C4" s="17" t="s">
        <v>0</v>
      </c>
      <c r="D4" s="18" t="s">
        <v>7</v>
      </c>
      <c r="E4" s="19" t="s">
        <v>6</v>
      </c>
      <c r="G4" s="20" t="s">
        <v>16</v>
      </c>
      <c r="H4" s="21" t="s">
        <v>15</v>
      </c>
      <c r="I4" s="22" t="s">
        <v>6</v>
      </c>
    </row>
    <row r="5" spans="1:9" ht="15.75" thickBot="1" x14ac:dyDescent="0.3">
      <c r="A5" s="84"/>
      <c r="C5" s="23" t="s">
        <v>1</v>
      </c>
      <c r="D5" s="1"/>
      <c r="E5" s="24">
        <v>500</v>
      </c>
      <c r="G5" s="25" t="s">
        <v>17</v>
      </c>
      <c r="H5" s="26">
        <v>42009</v>
      </c>
      <c r="I5" s="27">
        <v>1200</v>
      </c>
    </row>
    <row r="6" spans="1:9" ht="15.75" customHeight="1" thickBot="1" x14ac:dyDescent="0.3">
      <c r="A6" s="28" t="s">
        <v>93</v>
      </c>
      <c r="C6" s="23" t="s">
        <v>2</v>
      </c>
      <c r="D6" s="1"/>
      <c r="E6" s="24">
        <v>21</v>
      </c>
      <c r="G6" s="25" t="s">
        <v>18</v>
      </c>
      <c r="H6" s="26">
        <v>42024</v>
      </c>
      <c r="I6" s="27">
        <v>500</v>
      </c>
    </row>
    <row r="7" spans="1:9" ht="15.75" thickBot="1" x14ac:dyDescent="0.3">
      <c r="A7" s="28" t="s">
        <v>94</v>
      </c>
      <c r="C7" s="23" t="s">
        <v>3</v>
      </c>
      <c r="D7" s="1"/>
      <c r="E7" s="24">
        <v>200</v>
      </c>
      <c r="G7" s="25"/>
      <c r="H7" s="29"/>
      <c r="I7" s="27"/>
    </row>
    <row r="8" spans="1:9" ht="15.75" thickBot="1" x14ac:dyDescent="0.3">
      <c r="A8" s="28" t="s">
        <v>95</v>
      </c>
      <c r="C8" s="23" t="s">
        <v>4</v>
      </c>
      <c r="D8" s="1"/>
      <c r="E8" s="24">
        <v>129.9</v>
      </c>
      <c r="G8" s="25"/>
      <c r="H8" s="29"/>
      <c r="I8" s="27"/>
    </row>
    <row r="9" spans="1:9" ht="15.75" thickBot="1" x14ac:dyDescent="0.3">
      <c r="A9" s="28" t="s">
        <v>96</v>
      </c>
      <c r="C9" s="23" t="s">
        <v>5</v>
      </c>
      <c r="D9" s="1"/>
      <c r="E9" s="24">
        <v>18</v>
      </c>
      <c r="G9" s="25"/>
      <c r="H9" s="29"/>
      <c r="I9" s="27"/>
    </row>
    <row r="10" spans="1:9" ht="15.75" thickBot="1" x14ac:dyDescent="0.3">
      <c r="A10" s="28" t="s">
        <v>97</v>
      </c>
      <c r="C10" s="23" t="s">
        <v>11</v>
      </c>
      <c r="D10" s="1" t="s">
        <v>11</v>
      </c>
      <c r="E10" s="24" t="s">
        <v>11</v>
      </c>
      <c r="G10" s="25"/>
      <c r="H10" s="29"/>
      <c r="I10" s="27"/>
    </row>
    <row r="11" spans="1:9" ht="15.75" thickBot="1" x14ac:dyDescent="0.3">
      <c r="A11" s="28" t="s">
        <v>99</v>
      </c>
      <c r="C11" s="23" t="s">
        <v>11</v>
      </c>
      <c r="D11" s="1" t="s">
        <v>11</v>
      </c>
      <c r="E11" s="24" t="s">
        <v>11</v>
      </c>
      <c r="G11" s="25"/>
      <c r="H11" s="29"/>
      <c r="I11" s="27"/>
    </row>
    <row r="12" spans="1:9" ht="15.75" thickBot="1" x14ac:dyDescent="0.3">
      <c r="A12" s="28" t="s">
        <v>98</v>
      </c>
      <c r="C12" s="23" t="s">
        <v>11</v>
      </c>
      <c r="D12" s="1" t="s">
        <v>11</v>
      </c>
      <c r="E12" s="24" t="s">
        <v>11</v>
      </c>
      <c r="G12" s="25"/>
      <c r="H12" s="29"/>
      <c r="I12" s="27"/>
    </row>
    <row r="13" spans="1:9" ht="15.75" thickBot="1" x14ac:dyDescent="0.3">
      <c r="A13" s="28" t="s">
        <v>100</v>
      </c>
      <c r="C13" s="23" t="s">
        <v>11</v>
      </c>
      <c r="D13" s="1" t="s">
        <v>11</v>
      </c>
      <c r="E13" s="24" t="s">
        <v>11</v>
      </c>
      <c r="G13" s="25"/>
      <c r="H13" s="29"/>
      <c r="I13" s="27"/>
    </row>
    <row r="14" spans="1:9" ht="15.75" thickBot="1" x14ac:dyDescent="0.3">
      <c r="A14" s="28" t="s">
        <v>101</v>
      </c>
      <c r="C14" s="23" t="s">
        <v>11</v>
      </c>
      <c r="D14" s="30" t="s">
        <v>11</v>
      </c>
      <c r="E14" s="24" t="s">
        <v>11</v>
      </c>
      <c r="G14" s="25"/>
      <c r="H14" s="29"/>
      <c r="I14" s="27"/>
    </row>
    <row r="15" spans="1:9" ht="15.75" thickBot="1" x14ac:dyDescent="0.3">
      <c r="A15" s="28" t="s">
        <v>102</v>
      </c>
      <c r="C15" s="31" t="s">
        <v>11</v>
      </c>
      <c r="D15" s="32" t="s">
        <v>12</v>
      </c>
      <c r="E15" s="3">
        <f>SUM(E5:E14)</f>
        <v>868.9</v>
      </c>
      <c r="G15" s="25"/>
      <c r="H15" s="29"/>
      <c r="I15" s="27"/>
    </row>
    <row r="16" spans="1:9" ht="15.75" thickBot="1" x14ac:dyDescent="0.3">
      <c r="A16" s="28" t="s">
        <v>103</v>
      </c>
      <c r="G16" s="25"/>
      <c r="H16" s="29"/>
      <c r="I16" s="27"/>
    </row>
    <row r="17" spans="1:9" ht="15.75" thickBot="1" x14ac:dyDescent="0.3">
      <c r="A17" s="28" t="s">
        <v>104</v>
      </c>
      <c r="G17" s="25"/>
      <c r="H17" s="29"/>
      <c r="I17" s="27"/>
    </row>
    <row r="18" spans="1:9" ht="15.75" thickBot="1" x14ac:dyDescent="0.3">
      <c r="A18" s="33" t="s">
        <v>105</v>
      </c>
      <c r="G18" s="25"/>
      <c r="H18" s="29"/>
      <c r="I18" s="27"/>
    </row>
    <row r="19" spans="1:9" ht="15.75" thickBot="1" x14ac:dyDescent="0.3">
      <c r="C19" s="85" t="s">
        <v>69</v>
      </c>
      <c r="D19" s="86"/>
      <c r="E19" s="87"/>
      <c r="G19" s="25"/>
      <c r="H19" s="29"/>
      <c r="I19" s="27"/>
    </row>
    <row r="20" spans="1:9" ht="15.75" thickBot="1" x14ac:dyDescent="0.3">
      <c r="C20" s="17" t="s">
        <v>8</v>
      </c>
      <c r="D20" s="18" t="s">
        <v>7</v>
      </c>
      <c r="E20" s="19" t="s">
        <v>6</v>
      </c>
      <c r="G20" s="25"/>
      <c r="H20" s="29"/>
      <c r="I20" s="27"/>
    </row>
    <row r="21" spans="1:9" ht="15.75" thickBot="1" x14ac:dyDescent="0.3">
      <c r="C21" s="23" t="s">
        <v>9</v>
      </c>
      <c r="D21" s="1"/>
      <c r="E21" s="24">
        <v>120</v>
      </c>
      <c r="G21" s="34"/>
      <c r="H21" s="35" t="s">
        <v>19</v>
      </c>
      <c r="I21" s="6">
        <f>SUM(I5:I20)</f>
        <v>1700</v>
      </c>
    </row>
    <row r="22" spans="1:9" x14ac:dyDescent="0.25">
      <c r="C22" s="23" t="s">
        <v>10</v>
      </c>
      <c r="D22" s="1"/>
      <c r="E22" s="24">
        <v>200</v>
      </c>
    </row>
    <row r="23" spans="1:9" x14ac:dyDescent="0.25">
      <c r="C23" s="23" t="s">
        <v>11</v>
      </c>
      <c r="D23" s="1" t="s">
        <v>11</v>
      </c>
      <c r="E23" s="24" t="s">
        <v>11</v>
      </c>
    </row>
    <row r="24" spans="1:9" ht="15.75" thickBot="1" x14ac:dyDescent="0.3">
      <c r="C24" s="23" t="s">
        <v>11</v>
      </c>
      <c r="D24" s="1" t="s">
        <v>11</v>
      </c>
      <c r="E24" s="24" t="s">
        <v>11</v>
      </c>
    </row>
    <row r="25" spans="1:9" ht="15.75" thickBot="1" x14ac:dyDescent="0.3">
      <c r="C25" s="23" t="s">
        <v>11</v>
      </c>
      <c r="D25" s="1" t="s">
        <v>11</v>
      </c>
      <c r="E25" s="24" t="s">
        <v>11</v>
      </c>
      <c r="G25" s="36" t="s">
        <v>36</v>
      </c>
      <c r="H25" s="12">
        <f>ago!H25+set!I21-set!E34</f>
        <v>53279.899999999994</v>
      </c>
    </row>
    <row r="26" spans="1:9" x14ac:dyDescent="0.25">
      <c r="C26" s="23" t="s">
        <v>11</v>
      </c>
      <c r="D26" s="1" t="s">
        <v>11</v>
      </c>
      <c r="E26" s="24" t="s">
        <v>11</v>
      </c>
      <c r="H26" s="5" t="str">
        <f>IF(H25&gt;=0,"Saldo Positivo","Saldo Negativo")</f>
        <v>Saldo Positivo</v>
      </c>
    </row>
    <row r="27" spans="1:9" x14ac:dyDescent="0.25">
      <c r="C27" s="23" t="s">
        <v>11</v>
      </c>
      <c r="D27" s="1" t="s">
        <v>11</v>
      </c>
      <c r="E27" s="24" t="s">
        <v>11</v>
      </c>
    </row>
    <row r="28" spans="1:9" x14ac:dyDescent="0.25">
      <c r="C28" s="23" t="s">
        <v>11</v>
      </c>
      <c r="D28" s="1" t="s">
        <v>11</v>
      </c>
      <c r="E28" s="24" t="s">
        <v>11</v>
      </c>
    </row>
    <row r="29" spans="1:9" ht="15.75" x14ac:dyDescent="0.25">
      <c r="C29" s="23" t="s">
        <v>11</v>
      </c>
      <c r="D29" s="1" t="s">
        <v>11</v>
      </c>
      <c r="E29" s="24" t="s">
        <v>11</v>
      </c>
      <c r="G29" s="91" t="str">
        <f>IF(H25&gt;0,"Parabéns! Você tem um saldo positivo de R$"&amp;H25&amp;"","Fique atento! Você precisa economizar R$"&amp;H25&amp;"")</f>
        <v>Parabéns! Você tem um saldo positivo de R$53279,9</v>
      </c>
      <c r="H29" s="91"/>
      <c r="I29" s="91"/>
    </row>
    <row r="30" spans="1:9" x14ac:dyDescent="0.25">
      <c r="C30" s="23" t="s">
        <v>11</v>
      </c>
      <c r="D30" s="1" t="s">
        <v>11</v>
      </c>
      <c r="E30" s="24" t="s">
        <v>11</v>
      </c>
    </row>
    <row r="31" spans="1:9" x14ac:dyDescent="0.25">
      <c r="C31" s="23" t="s">
        <v>11</v>
      </c>
      <c r="D31" s="1" t="s">
        <v>11</v>
      </c>
      <c r="E31" s="24" t="s">
        <v>11</v>
      </c>
    </row>
    <row r="32" spans="1:9" ht="15.75" thickBot="1" x14ac:dyDescent="0.3">
      <c r="C32" s="31" t="s">
        <v>11</v>
      </c>
      <c r="D32" s="32" t="s">
        <v>13</v>
      </c>
      <c r="E32" s="3">
        <f>SUM(E21:E31)</f>
        <v>320</v>
      </c>
    </row>
    <row r="34" spans="4:5" x14ac:dyDescent="0.25">
      <c r="D34" s="37" t="s">
        <v>14</v>
      </c>
      <c r="E34" s="7">
        <f>E15+E32</f>
        <v>1188.9000000000001</v>
      </c>
    </row>
  </sheetData>
  <sheetProtection algorithmName="SHA-512" hashValue="r9VvBawYg1iKaKE3bKL23UU4ueOinjj2e7mMuuKEBNZ97XjYsULtCc69uBap3KDbpeT028rd03oR5a7bJFCdSw==" saltValue="q/SqvKmHS7qIbnogB1FwjQ==" spinCount="100000" sheet="1" objects="1" scenarios="1" selectLockedCells="1"/>
  <mergeCells count="6">
    <mergeCell ref="G29:I29"/>
    <mergeCell ref="C1:I1"/>
    <mergeCell ref="A3:A5"/>
    <mergeCell ref="C3:E3"/>
    <mergeCell ref="G3:I3"/>
    <mergeCell ref="C19:E19"/>
  </mergeCells>
  <conditionalFormatting sqref="H26">
    <cfRule type="containsText" dxfId="19" priority="3" operator="containsText" text="Saldo Negativo">
      <formula>NOT(ISERROR(SEARCH("Saldo Negativo",H26)))</formula>
    </cfRule>
    <cfRule type="containsText" dxfId="18" priority="4" operator="containsText" text="Saldo Positivo">
      <formula>NOT(ISERROR(SEARCH("Saldo Positivo",H26)))</formula>
    </cfRule>
  </conditionalFormatting>
  <conditionalFormatting sqref="H25">
    <cfRule type="cellIs" dxfId="17" priority="1" stopIfTrue="1" operator="lessThan">
      <formula>0</formula>
    </cfRule>
    <cfRule type="cellIs" dxfId="16" priority="2" operator="greaterThanOrEqual">
      <formula>0</formula>
    </cfRule>
  </conditionalFormatting>
  <hyperlinks>
    <hyperlink ref="A6" location="jan!A1" display="Janeiro"/>
    <hyperlink ref="A7" location="fev!A1" display="Fevereiro"/>
    <hyperlink ref="A8" location="mar!A1" display="Março"/>
    <hyperlink ref="A9" location="abr!A1" display="Abril"/>
    <hyperlink ref="A10" location="mai!A1" display="Maio"/>
    <hyperlink ref="A11" location="jun!A1" display="Junho"/>
    <hyperlink ref="A12" location="jul!A1" display="Julho"/>
    <hyperlink ref="A13" location="ago!A1" display="Agosto"/>
    <hyperlink ref="A14" location="set!A1" display="Setembro"/>
    <hyperlink ref="A15" location="out!A1" display="Outubro"/>
    <hyperlink ref="A16" location="nov!A1" display="Novembro"/>
    <hyperlink ref="A17" location="dez!A1" display="Dezembro"/>
    <hyperlink ref="A18" location="graficos!A1" display="Relatórios"/>
  </hyperlinks>
  <pageMargins left="0.19685039370078741" right="0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13</vt:i4>
      </vt:variant>
    </vt:vector>
  </HeadingPairs>
  <TitlesOfParts>
    <vt:vector size="26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graficos</vt:lpstr>
      <vt:lpstr>abr!Area_de_impressao</vt:lpstr>
      <vt:lpstr>ago!Area_de_impressao</vt:lpstr>
      <vt:lpstr>dez!Area_de_impressao</vt:lpstr>
      <vt:lpstr>fev!Area_de_impressao</vt:lpstr>
      <vt:lpstr>graficos!Area_de_impressao</vt:lpstr>
      <vt:lpstr>jan!Area_de_impressao</vt:lpstr>
      <vt:lpstr>jul!Area_de_impressao</vt:lpstr>
      <vt:lpstr>jun!Area_de_impressao</vt:lpstr>
      <vt:lpstr>mai!Area_de_impressao</vt:lpstr>
      <vt:lpstr>mar!Area_de_impressao</vt:lpstr>
      <vt:lpstr>nov!Area_de_impressao</vt:lpstr>
      <vt:lpstr>out!Area_de_impressao</vt:lpstr>
      <vt:lpstr>set!Area_de_impressao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cp:lastPrinted>2014-12-23T23:52:10Z</cp:lastPrinted>
  <dcterms:created xsi:type="dcterms:W3CDTF">2014-12-23T16:05:55Z</dcterms:created>
  <dcterms:modified xsi:type="dcterms:W3CDTF">2017-09-25T17:29:12Z</dcterms:modified>
</cp:coreProperties>
</file>