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FCB9A9F9-2F34-47F2-8F23-E41FB194A86D}" xr6:coauthVersionLast="47" xr6:coauthVersionMax="47" xr10:uidLastSave="{00000000-0000-0000-0000-000000000000}"/>
  <workbookProtection workbookAlgorithmName="SHA-512" workbookHashValue="9YsDWJyZ6DCDxAfD3ZYqYlWG4ke0X40PT+gFi2wdGwc6BG7S6dPApRN3xh5XOwjdgbcbY3Xc9STfti/mwWX3hA==" workbookSaltValue="iakaZFDMGYaSDLdaxs+3Dw==" workbookSpinCount="100000" lockStructure="1"/>
  <bookViews>
    <workbookView xWindow="-108" yWindow="-108" windowWidth="23256" windowHeight="12456" xr2:uid="{00000000-000D-0000-FFFF-FFFF00000000}"/>
  </bookViews>
  <sheets>
    <sheet name="Instruções" sheetId="7" r:id="rId1"/>
    <sheet name="Jogos" sheetId="2" r:id="rId2"/>
    <sheet name="Classificação" sheetId="1" r:id="rId3"/>
    <sheet name="Apoio 2" sheetId="6" state="hidden" r:id="rId4"/>
    <sheet name="Apoio" sheetId="3" state="hidden" r:id="rId5"/>
    <sheet name="Estatísticas" sheetId="4" r:id="rId6"/>
  </sheets>
  <definedNames>
    <definedName name="_xlnm._FilterDatabase" localSheetId="4" hidden="1">Apoio!$H$2:$I$21</definedName>
    <definedName name="ano">#REF!</definedName>
    <definedName name="_xlnm.Print_Area" localSheetId="2">Classificação!$A$1:$M$23</definedName>
    <definedName name="Catar_X_Equador___Fase_de_Grupos">#REF!</definedName>
    <definedName name="Clientes">#REF!</definedName>
    <definedName name="cod_cliente">#REF!</definedName>
    <definedName name="cod_saida">#REF!</definedName>
    <definedName name="Codigo_Produto">#REF!</definedName>
    <definedName name="disciplinas">#REF!</definedName>
    <definedName name="Itens">#REF!</definedName>
    <definedName name="Jogos">#REF!</definedName>
    <definedName name="meses" localSheetId="0">#REF!</definedName>
    <definedName name="participantes">#REF!</definedName>
    <definedName name="ProcularLogo1">INDEX(Apoio!$A$1:$A$20,MATCH(Classificação!$D$5,Apoio!$B$1:$B$20,0))</definedName>
    <definedName name="ProcurarLogo">INDEX(Apoio!$A$1:$A$20,MATCH(Classificação!$D$4,Apoio!$B$1:$B$20,0))</definedName>
    <definedName name="ProcurarLogo10">INDEX(Apoio!$A$1:$A$20,MATCH(Classificação!$D$14,Apoio!$B$1:$B$20,0))</definedName>
    <definedName name="ProcurarLogo11">INDEX(Apoio!$A$1:$A$20,MATCH(Classificação!$D$15,Apoio!$B$1:$B$20,0))</definedName>
    <definedName name="ProcurarLogo12">INDEX(Apoio!$A$1:$A$20,MATCH(Classificação!$D$16,Apoio!$B$1:$B$20,0))</definedName>
    <definedName name="ProcurarLogo13">INDEX(Apoio!$A$1:$A$20,MATCH(Classificação!$D$17,Apoio!$B$1:$B$20,0))</definedName>
    <definedName name="ProcurarLogo14">INDEX(Apoio!$A$1:$A$20,MATCH(Classificação!$D$18,Apoio!$B$1:$B$20,0))</definedName>
    <definedName name="ProcurarLogo15">INDEX(Apoio!$A$1:$A$20,MATCH(Classificação!$D$19,Apoio!$B$1:$B$20,0))</definedName>
    <definedName name="ProcurarLogo16">INDEX(Apoio!$A$1:$A$20,MATCH(Classificação!$D$20,Apoio!$B$1:$B$20,0))</definedName>
    <definedName name="ProcurarLogo17">INDEX(Apoio!$A$1:$A$20,MATCH(Classificação!$D$21,Apoio!$B$1:$B$20,0))</definedName>
    <definedName name="ProcurarLogo18">INDEX(Apoio!$A$1:$A$20,MATCH(Classificação!$D$22,Apoio!$B$1:$B$20,0))</definedName>
    <definedName name="ProcurarLogo19">INDEX(Apoio!$A$1:$A$20,MATCH(Classificação!$D$23,Apoio!$B$1:$B$20,0))</definedName>
    <definedName name="ProcurarLogo2">INDEX(Apoio!$A$1:$A$20,MATCH(Classificação!$D$6,Apoio!$B$1:$B$20,0))</definedName>
    <definedName name="ProcurarLogo3">INDEX(Apoio!$A$1:$A$20,MATCH(Classificação!$D$7,Apoio!$B$1:$B$20,0))</definedName>
    <definedName name="ProcurarLogo4">INDEX(Apoio!$A$1:$A$20,MATCH(Classificação!$D$8,Apoio!$B$1:$B$20,0))</definedName>
    <definedName name="ProcurarLogo5">INDEX(Apoio!$A$1:$A$20,MATCH(Classificação!$D$9,Apoio!$B$1:$B$20,0))</definedName>
    <definedName name="ProcurarLogo6">INDEX(Apoio!$A$1:$A$20,MATCH(Classificação!$D$10,Apoio!$B$1:$B$20,0))</definedName>
    <definedName name="ProcurarLogo7">INDEX(Apoio!$A$1:$A$20,MATCH(Classificação!$D$11,Apoio!$B$1:$B$20,0))</definedName>
    <definedName name="ProcurarLogo8">INDEX(Apoio!$A$1:$A$20,MATCH(Classificação!$D$12,Apoio!$B$1:$B$20,0))</definedName>
    <definedName name="ProcurarLogo9">INDEX(Apoio!$A$1:$A$20,MATCH(Classificação!$D$13,Apoio!$B$1:$B$20,0))</definedName>
    <definedName name="quantidade_adquirida">#REF!</definedName>
    <definedName name="quantidade_comprada">#REF!</definedName>
    <definedName name="seleções">#REF!</definedName>
    <definedName name="Senegal_X_Holanda___Fase_de_Grupos">#REF!</definedName>
    <definedName name="tempo">#REF!</definedName>
    <definedName name="TOTAL_JOGOS">Jogos!$AF$1</definedName>
    <definedName name="valuevx">42.314159</definedName>
    <definedName name="vertex42_copyright" hidden="1">"© 2014 Vertex42 LLC"</definedName>
    <definedName name="vertex42_id" hidden="1">"ovulation-calendar.xlsx"</definedName>
    <definedName name="vertex42_title" hidden="1">"Ovulation Calendar"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6" i="2" l="1"/>
  <c r="AF17" i="2"/>
  <c r="AF18" i="2"/>
  <c r="AF19" i="2"/>
  <c r="AF20" i="2"/>
  <c r="AF21" i="2"/>
  <c r="AF22" i="2"/>
  <c r="AF23" i="2"/>
  <c r="AF24" i="2"/>
  <c r="AF25" i="2"/>
  <c r="AF29" i="2"/>
  <c r="AF30" i="2"/>
  <c r="AF31" i="2"/>
  <c r="AF32" i="2"/>
  <c r="AF33" i="2"/>
  <c r="AF34" i="2"/>
  <c r="AF35" i="2"/>
  <c r="AF36" i="2"/>
  <c r="AF37" i="2"/>
  <c r="AF38" i="2"/>
  <c r="AF42" i="2"/>
  <c r="AF43" i="2"/>
  <c r="AF44" i="2"/>
  <c r="AF45" i="2"/>
  <c r="AF46" i="2"/>
  <c r="AF47" i="2"/>
  <c r="AF48" i="2"/>
  <c r="AF49" i="2"/>
  <c r="AF50" i="2"/>
  <c r="AF51" i="2"/>
  <c r="AF55" i="2"/>
  <c r="AF56" i="2"/>
  <c r="AF57" i="2"/>
  <c r="AF58" i="2"/>
  <c r="AF59" i="2"/>
  <c r="AF60" i="2"/>
  <c r="AF61" i="2"/>
  <c r="AF62" i="2"/>
  <c r="AF63" i="2"/>
  <c r="AF64" i="2"/>
  <c r="AF68" i="2"/>
  <c r="AF69" i="2"/>
  <c r="AF70" i="2"/>
  <c r="AF71" i="2"/>
  <c r="AF72" i="2"/>
  <c r="AF73" i="2"/>
  <c r="AF74" i="2"/>
  <c r="AF75" i="2"/>
  <c r="AF76" i="2"/>
  <c r="AF77" i="2"/>
  <c r="AF81" i="2"/>
  <c r="AF82" i="2"/>
  <c r="AF83" i="2"/>
  <c r="AF84" i="2"/>
  <c r="AF85" i="2"/>
  <c r="AF86" i="2"/>
  <c r="AF87" i="2"/>
  <c r="AF88" i="2"/>
  <c r="AF89" i="2"/>
  <c r="AF90" i="2"/>
  <c r="AF94" i="2"/>
  <c r="AF95" i="2"/>
  <c r="AF96" i="2"/>
  <c r="AF97" i="2"/>
  <c r="AF98" i="2"/>
  <c r="AF99" i="2"/>
  <c r="AF100" i="2"/>
  <c r="AF101" i="2"/>
  <c r="AF102" i="2"/>
  <c r="AF103" i="2"/>
  <c r="AF107" i="2"/>
  <c r="AF108" i="2"/>
  <c r="AF109" i="2"/>
  <c r="AF110" i="2"/>
  <c r="AF111" i="2"/>
  <c r="AF112" i="2"/>
  <c r="AF113" i="2"/>
  <c r="AF114" i="2"/>
  <c r="AF115" i="2"/>
  <c r="AF116" i="2"/>
  <c r="AF120" i="2"/>
  <c r="AF121" i="2"/>
  <c r="AF122" i="2"/>
  <c r="AF123" i="2"/>
  <c r="AF124" i="2"/>
  <c r="AF125" i="2"/>
  <c r="AF126" i="2"/>
  <c r="AF127" i="2"/>
  <c r="AF128" i="2"/>
  <c r="AF129" i="2"/>
  <c r="AF133" i="2"/>
  <c r="AF134" i="2"/>
  <c r="AF135" i="2"/>
  <c r="AF136" i="2"/>
  <c r="AF137" i="2"/>
  <c r="AF138" i="2"/>
  <c r="AF139" i="2"/>
  <c r="AF140" i="2"/>
  <c r="AF141" i="2"/>
  <c r="AF142" i="2"/>
  <c r="AF146" i="2"/>
  <c r="AF147" i="2"/>
  <c r="AF148" i="2"/>
  <c r="AF149" i="2"/>
  <c r="AF150" i="2"/>
  <c r="AF151" i="2"/>
  <c r="AF152" i="2"/>
  <c r="AF153" i="2"/>
  <c r="AF154" i="2"/>
  <c r="AF155" i="2"/>
  <c r="AF159" i="2"/>
  <c r="AF160" i="2"/>
  <c r="AF161" i="2"/>
  <c r="AF162" i="2"/>
  <c r="AF163" i="2"/>
  <c r="AF164" i="2"/>
  <c r="AF165" i="2"/>
  <c r="AF166" i="2"/>
  <c r="AF167" i="2"/>
  <c r="AF168" i="2"/>
  <c r="AF172" i="2"/>
  <c r="AF173" i="2"/>
  <c r="AF174" i="2"/>
  <c r="AF175" i="2"/>
  <c r="AF176" i="2"/>
  <c r="AF177" i="2"/>
  <c r="AF178" i="2"/>
  <c r="AF179" i="2"/>
  <c r="AF180" i="2"/>
  <c r="AF181" i="2"/>
  <c r="AF185" i="2"/>
  <c r="AF186" i="2"/>
  <c r="AF187" i="2"/>
  <c r="AF188" i="2"/>
  <c r="AF189" i="2"/>
  <c r="AF190" i="2"/>
  <c r="AF191" i="2"/>
  <c r="AF192" i="2"/>
  <c r="AF193" i="2"/>
  <c r="AF194" i="2"/>
  <c r="AF198" i="2"/>
  <c r="AF199" i="2"/>
  <c r="AF200" i="2"/>
  <c r="AF201" i="2"/>
  <c r="AF202" i="2"/>
  <c r="AF203" i="2"/>
  <c r="AF204" i="2"/>
  <c r="AF205" i="2"/>
  <c r="AF206" i="2"/>
  <c r="AF207" i="2"/>
  <c r="AF211" i="2"/>
  <c r="AF212" i="2"/>
  <c r="AF213" i="2"/>
  <c r="AF214" i="2"/>
  <c r="AF215" i="2"/>
  <c r="AF216" i="2"/>
  <c r="AF217" i="2"/>
  <c r="AF218" i="2"/>
  <c r="AF219" i="2"/>
  <c r="AF220" i="2"/>
  <c r="AF224" i="2"/>
  <c r="AF225" i="2"/>
  <c r="AF226" i="2"/>
  <c r="AF227" i="2"/>
  <c r="AF228" i="2"/>
  <c r="AF229" i="2"/>
  <c r="AF230" i="2"/>
  <c r="AF231" i="2"/>
  <c r="AF232" i="2"/>
  <c r="AF233" i="2"/>
  <c r="AF237" i="2"/>
  <c r="AF238" i="2"/>
  <c r="AF239" i="2"/>
  <c r="AF240" i="2"/>
  <c r="AF241" i="2"/>
  <c r="AF242" i="2"/>
  <c r="AF243" i="2"/>
  <c r="AF244" i="2"/>
  <c r="AF245" i="2"/>
  <c r="AF246" i="2"/>
  <c r="AF250" i="2"/>
  <c r="AF251" i="2"/>
  <c r="AF252" i="2"/>
  <c r="AF253" i="2"/>
  <c r="AF254" i="2"/>
  <c r="AF255" i="2"/>
  <c r="AF256" i="2"/>
  <c r="AF257" i="2"/>
  <c r="AF258" i="2"/>
  <c r="AF259" i="2"/>
  <c r="AF263" i="2"/>
  <c r="AF264" i="2"/>
  <c r="AF265" i="2"/>
  <c r="AF266" i="2"/>
  <c r="AF267" i="2"/>
  <c r="AF268" i="2"/>
  <c r="AF269" i="2"/>
  <c r="AF270" i="2"/>
  <c r="AF271" i="2"/>
  <c r="AF272" i="2"/>
  <c r="AF276" i="2"/>
  <c r="AF277" i="2"/>
  <c r="AF278" i="2"/>
  <c r="AF279" i="2"/>
  <c r="AF280" i="2"/>
  <c r="AF281" i="2"/>
  <c r="AF282" i="2"/>
  <c r="AF283" i="2"/>
  <c r="AF284" i="2"/>
  <c r="AF285" i="2"/>
  <c r="AF289" i="2"/>
  <c r="AF290" i="2"/>
  <c r="AF291" i="2"/>
  <c r="AF292" i="2"/>
  <c r="AF293" i="2"/>
  <c r="AF294" i="2"/>
  <c r="AF295" i="2"/>
  <c r="AF296" i="2"/>
  <c r="AF297" i="2"/>
  <c r="AF298" i="2"/>
  <c r="AF302" i="2"/>
  <c r="AF303" i="2"/>
  <c r="AF304" i="2"/>
  <c r="AF305" i="2"/>
  <c r="AF306" i="2"/>
  <c r="AF307" i="2"/>
  <c r="AF308" i="2"/>
  <c r="AF309" i="2"/>
  <c r="AF310" i="2"/>
  <c r="AF311" i="2"/>
  <c r="AF315" i="2"/>
  <c r="AF316" i="2"/>
  <c r="AF317" i="2"/>
  <c r="AF318" i="2"/>
  <c r="AF319" i="2"/>
  <c r="AF320" i="2"/>
  <c r="AF321" i="2"/>
  <c r="AF322" i="2"/>
  <c r="AF323" i="2"/>
  <c r="AF324" i="2"/>
  <c r="AF328" i="2"/>
  <c r="AF329" i="2"/>
  <c r="AF330" i="2"/>
  <c r="AF331" i="2"/>
  <c r="AF332" i="2"/>
  <c r="AF333" i="2"/>
  <c r="AF334" i="2"/>
  <c r="AF335" i="2"/>
  <c r="AF336" i="2"/>
  <c r="AF337" i="2"/>
  <c r="AF341" i="2"/>
  <c r="AF342" i="2"/>
  <c r="AF343" i="2"/>
  <c r="AF344" i="2"/>
  <c r="AF345" i="2"/>
  <c r="AF346" i="2"/>
  <c r="AF347" i="2"/>
  <c r="AF348" i="2"/>
  <c r="AF349" i="2"/>
  <c r="AF350" i="2"/>
  <c r="AF354" i="2"/>
  <c r="AF355" i="2"/>
  <c r="AF356" i="2"/>
  <c r="AF357" i="2"/>
  <c r="AF358" i="2"/>
  <c r="AF359" i="2"/>
  <c r="AF360" i="2"/>
  <c r="AF361" i="2"/>
  <c r="AF362" i="2"/>
  <c r="AF363" i="2"/>
  <c r="AF367" i="2"/>
  <c r="AF368" i="2"/>
  <c r="AF369" i="2"/>
  <c r="AF370" i="2"/>
  <c r="AF371" i="2"/>
  <c r="AF372" i="2"/>
  <c r="AF373" i="2"/>
  <c r="AF374" i="2"/>
  <c r="AF375" i="2"/>
  <c r="AF376" i="2"/>
  <c r="AF380" i="2"/>
  <c r="AF381" i="2"/>
  <c r="AF382" i="2"/>
  <c r="AF383" i="2"/>
  <c r="AF384" i="2"/>
  <c r="AF385" i="2"/>
  <c r="AF386" i="2"/>
  <c r="AF387" i="2"/>
  <c r="AF388" i="2"/>
  <c r="AF389" i="2"/>
  <c r="AF393" i="2"/>
  <c r="AF394" i="2"/>
  <c r="AF395" i="2"/>
  <c r="AF396" i="2"/>
  <c r="AF397" i="2"/>
  <c r="AF398" i="2"/>
  <c r="AF399" i="2"/>
  <c r="AF400" i="2"/>
  <c r="AF401" i="2"/>
  <c r="AF402" i="2"/>
  <c r="AF406" i="2"/>
  <c r="AF407" i="2"/>
  <c r="AF408" i="2"/>
  <c r="AF409" i="2"/>
  <c r="AF410" i="2"/>
  <c r="AF411" i="2"/>
  <c r="AF412" i="2"/>
  <c r="AF413" i="2"/>
  <c r="AF414" i="2"/>
  <c r="AF415" i="2"/>
  <c r="AF419" i="2"/>
  <c r="AF420" i="2"/>
  <c r="AF421" i="2"/>
  <c r="AF422" i="2"/>
  <c r="AF423" i="2"/>
  <c r="AF424" i="2"/>
  <c r="AF425" i="2"/>
  <c r="AF426" i="2"/>
  <c r="AF427" i="2"/>
  <c r="AF428" i="2"/>
  <c r="AF432" i="2"/>
  <c r="AF433" i="2"/>
  <c r="AF434" i="2"/>
  <c r="AF435" i="2"/>
  <c r="AF436" i="2"/>
  <c r="AF437" i="2"/>
  <c r="AF438" i="2"/>
  <c r="AF439" i="2"/>
  <c r="AF440" i="2"/>
  <c r="AF441" i="2"/>
  <c r="AF445" i="2"/>
  <c r="AF446" i="2"/>
  <c r="AF447" i="2"/>
  <c r="AF448" i="2"/>
  <c r="AF449" i="2"/>
  <c r="AF450" i="2"/>
  <c r="AF451" i="2"/>
  <c r="AF452" i="2"/>
  <c r="AF453" i="2"/>
  <c r="AF454" i="2"/>
  <c r="AF458" i="2"/>
  <c r="AF459" i="2"/>
  <c r="AF460" i="2"/>
  <c r="AF461" i="2"/>
  <c r="AF462" i="2"/>
  <c r="AF463" i="2"/>
  <c r="AF464" i="2"/>
  <c r="AF465" i="2"/>
  <c r="AF466" i="2"/>
  <c r="AF467" i="2"/>
  <c r="AF471" i="2"/>
  <c r="AF472" i="2"/>
  <c r="AF473" i="2"/>
  <c r="AF474" i="2"/>
  <c r="AF475" i="2"/>
  <c r="AF476" i="2"/>
  <c r="AF477" i="2"/>
  <c r="AF478" i="2"/>
  <c r="AF479" i="2"/>
  <c r="AF480" i="2"/>
  <c r="AF484" i="2"/>
  <c r="AF485" i="2"/>
  <c r="AF486" i="2"/>
  <c r="AF487" i="2"/>
  <c r="AF488" i="2"/>
  <c r="AF489" i="2"/>
  <c r="AF490" i="2"/>
  <c r="AF491" i="2"/>
  <c r="AF492" i="2"/>
  <c r="AF493" i="2"/>
  <c r="AF4" i="2"/>
  <c r="AF5" i="2"/>
  <c r="AF6" i="2"/>
  <c r="AF7" i="2"/>
  <c r="AF8" i="2"/>
  <c r="AF9" i="2"/>
  <c r="AF10" i="2"/>
  <c r="AF11" i="2"/>
  <c r="AF12" i="2"/>
  <c r="AF3" i="2"/>
  <c r="J23" i="6"/>
  <c r="J22" i="6"/>
  <c r="J21" i="6"/>
  <c r="J20" i="6"/>
  <c r="J19" i="6"/>
  <c r="J18" i="6"/>
  <c r="J16" i="6"/>
  <c r="J5" i="6"/>
  <c r="AF1" i="2" l="1"/>
  <c r="J17" i="6"/>
  <c r="J13" i="6"/>
  <c r="J9" i="6"/>
  <c r="I6" i="6"/>
  <c r="E6" i="6"/>
  <c r="I10" i="6"/>
  <c r="E10" i="6"/>
  <c r="I14" i="6"/>
  <c r="E14" i="6"/>
  <c r="J6" i="6"/>
  <c r="I7" i="6"/>
  <c r="E7" i="6"/>
  <c r="J10" i="6"/>
  <c r="I11" i="6"/>
  <c r="E11" i="6"/>
  <c r="J14" i="6"/>
  <c r="I15" i="6"/>
  <c r="E15" i="6"/>
  <c r="I16" i="6"/>
  <c r="K16" i="6" s="1"/>
  <c r="E16" i="6"/>
  <c r="I18" i="6"/>
  <c r="K18" i="6" s="1"/>
  <c r="E18" i="6"/>
  <c r="I20" i="6"/>
  <c r="K20" i="6" s="1"/>
  <c r="E20" i="6"/>
  <c r="I22" i="6"/>
  <c r="K22" i="6" s="1"/>
  <c r="E22" i="6"/>
  <c r="J7" i="6"/>
  <c r="I8" i="6"/>
  <c r="E8" i="6"/>
  <c r="J11" i="6"/>
  <c r="I12" i="6"/>
  <c r="E12" i="6"/>
  <c r="J15" i="6"/>
  <c r="I5" i="6"/>
  <c r="K5" i="6" s="1"/>
  <c r="E5" i="6"/>
  <c r="J8" i="6"/>
  <c r="I9" i="6"/>
  <c r="E9" i="6"/>
  <c r="J12" i="6"/>
  <c r="I13" i="6"/>
  <c r="E13" i="6"/>
  <c r="I17" i="6"/>
  <c r="E17" i="6"/>
  <c r="I19" i="6"/>
  <c r="K19" i="6" s="1"/>
  <c r="E19" i="6"/>
  <c r="I21" i="6"/>
  <c r="K21" i="6" s="1"/>
  <c r="E21" i="6"/>
  <c r="I23" i="6"/>
  <c r="K23" i="6" s="1"/>
  <c r="E23" i="6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J4" i="2"/>
  <c r="J5" i="2"/>
  <c r="J6" i="2"/>
  <c r="J7" i="2"/>
  <c r="J8" i="2"/>
  <c r="J9" i="2"/>
  <c r="J10" i="2"/>
  <c r="J11" i="2"/>
  <c r="J12" i="2"/>
  <c r="J3" i="2"/>
  <c r="I4" i="2"/>
  <c r="I5" i="2"/>
  <c r="I6" i="2"/>
  <c r="I7" i="2"/>
  <c r="I8" i="2"/>
  <c r="I9" i="2"/>
  <c r="I10" i="2"/>
  <c r="I11" i="2"/>
  <c r="I12" i="2"/>
  <c r="I3" i="2"/>
  <c r="G15" i="6" l="1"/>
  <c r="H12" i="6"/>
  <c r="F14" i="6"/>
  <c r="F22" i="6"/>
  <c r="G20" i="6"/>
  <c r="G10" i="6"/>
  <c r="F6" i="6"/>
  <c r="H8" i="6"/>
  <c r="F17" i="6"/>
  <c r="G7" i="6"/>
  <c r="G22" i="6"/>
  <c r="F10" i="6"/>
  <c r="H11" i="6"/>
  <c r="G12" i="6"/>
  <c r="H20" i="6"/>
  <c r="H15" i="6"/>
  <c r="F21" i="6"/>
  <c r="G21" i="6"/>
  <c r="F5" i="6"/>
  <c r="G16" i="6"/>
  <c r="G13" i="6"/>
  <c r="F18" i="6"/>
  <c r="H21" i="6"/>
  <c r="F19" i="6"/>
  <c r="F15" i="6"/>
  <c r="D15" i="6" s="1"/>
  <c r="L15" i="6" s="1"/>
  <c r="H10" i="6"/>
  <c r="F23" i="6"/>
  <c r="F8" i="6"/>
  <c r="G11" i="6"/>
  <c r="G14" i="6"/>
  <c r="D14" i="6" s="1"/>
  <c r="H17" i="6"/>
  <c r="H13" i="6"/>
  <c r="G6" i="6"/>
  <c r="F13" i="6"/>
  <c r="F11" i="6"/>
  <c r="G17" i="6"/>
  <c r="H14" i="6"/>
  <c r="G8" i="6"/>
  <c r="H18" i="6"/>
  <c r="G18" i="6"/>
  <c r="H6" i="6"/>
  <c r="F16" i="6"/>
  <c r="H16" i="6"/>
  <c r="F12" i="6"/>
  <c r="G23" i="6"/>
  <c r="H5" i="6"/>
  <c r="G5" i="6"/>
  <c r="D5" i="6" s="1"/>
  <c r="L5" i="6" s="1"/>
  <c r="H23" i="6"/>
  <c r="H22" i="6"/>
  <c r="H19" i="6"/>
  <c r="G19" i="6"/>
  <c r="H7" i="6"/>
  <c r="F7" i="6"/>
  <c r="K13" i="6"/>
  <c r="F20" i="6"/>
  <c r="K14" i="6"/>
  <c r="G9" i="6"/>
  <c r="F9" i="6"/>
  <c r="H9" i="6"/>
  <c r="K11" i="6"/>
  <c r="K17" i="6"/>
  <c r="K6" i="6"/>
  <c r="K9" i="6"/>
  <c r="K8" i="6"/>
  <c r="K10" i="6"/>
  <c r="K12" i="6"/>
  <c r="K15" i="6"/>
  <c r="K7" i="6"/>
  <c r="D22" i="6" l="1"/>
  <c r="N22" i="6" s="1"/>
  <c r="D10" i="6"/>
  <c r="L10" i="6" s="1"/>
  <c r="D20" i="6"/>
  <c r="N20" i="6" s="1"/>
  <c r="D16" i="6"/>
  <c r="N16" i="6" s="1"/>
  <c r="D19" i="6"/>
  <c r="L19" i="6" s="1"/>
  <c r="D6" i="6"/>
  <c r="N6" i="6" s="1"/>
  <c r="D17" i="6"/>
  <c r="L17" i="6" s="1"/>
  <c r="D7" i="6"/>
  <c r="L7" i="6" s="1"/>
  <c r="D12" i="6"/>
  <c r="L12" i="6" s="1"/>
  <c r="N15" i="6"/>
  <c r="D11" i="6"/>
  <c r="L11" i="6" s="1"/>
  <c r="D8" i="6"/>
  <c r="L8" i="6" s="1"/>
  <c r="D13" i="6"/>
  <c r="L13" i="6" s="1"/>
  <c r="D21" i="6"/>
  <c r="D23" i="6"/>
  <c r="L23" i="6" s="1"/>
  <c r="D18" i="6"/>
  <c r="L18" i="6" s="1"/>
  <c r="D9" i="6"/>
  <c r="L9" i="6" s="1"/>
  <c r="N5" i="6"/>
  <c r="N14" i="6"/>
  <c r="L14" i="6"/>
  <c r="N16" i="2"/>
  <c r="N17" i="2"/>
  <c r="N18" i="2"/>
  <c r="N19" i="2"/>
  <c r="N20" i="2"/>
  <c r="N21" i="2"/>
  <c r="N22" i="2"/>
  <c r="N23" i="2"/>
  <c r="N24" i="2"/>
  <c r="N25" i="2"/>
  <c r="N29" i="2"/>
  <c r="N30" i="2"/>
  <c r="N31" i="2"/>
  <c r="N32" i="2"/>
  <c r="N33" i="2"/>
  <c r="N34" i="2"/>
  <c r="N35" i="2"/>
  <c r="N36" i="2"/>
  <c r="N37" i="2"/>
  <c r="N38" i="2"/>
  <c r="N42" i="2"/>
  <c r="N43" i="2"/>
  <c r="N44" i="2"/>
  <c r="N45" i="2"/>
  <c r="N46" i="2"/>
  <c r="N47" i="2"/>
  <c r="N48" i="2"/>
  <c r="N49" i="2"/>
  <c r="N50" i="2"/>
  <c r="N51" i="2"/>
  <c r="N55" i="2"/>
  <c r="N56" i="2"/>
  <c r="N57" i="2"/>
  <c r="N58" i="2"/>
  <c r="N59" i="2"/>
  <c r="N60" i="2"/>
  <c r="N61" i="2"/>
  <c r="N62" i="2"/>
  <c r="N63" i="2"/>
  <c r="N64" i="2"/>
  <c r="N68" i="2"/>
  <c r="N69" i="2"/>
  <c r="N70" i="2"/>
  <c r="N71" i="2"/>
  <c r="N72" i="2"/>
  <c r="N73" i="2"/>
  <c r="N74" i="2"/>
  <c r="N75" i="2"/>
  <c r="N76" i="2"/>
  <c r="N77" i="2"/>
  <c r="N81" i="2"/>
  <c r="N82" i="2"/>
  <c r="N83" i="2"/>
  <c r="N84" i="2"/>
  <c r="N85" i="2"/>
  <c r="N86" i="2"/>
  <c r="N87" i="2"/>
  <c r="N88" i="2"/>
  <c r="N89" i="2"/>
  <c r="N90" i="2"/>
  <c r="N94" i="2"/>
  <c r="N95" i="2"/>
  <c r="N96" i="2"/>
  <c r="N97" i="2"/>
  <c r="N98" i="2"/>
  <c r="N99" i="2"/>
  <c r="N100" i="2"/>
  <c r="N101" i="2"/>
  <c r="N102" i="2"/>
  <c r="N103" i="2"/>
  <c r="N107" i="2"/>
  <c r="N108" i="2"/>
  <c r="N109" i="2"/>
  <c r="N110" i="2"/>
  <c r="N111" i="2"/>
  <c r="N112" i="2"/>
  <c r="N113" i="2"/>
  <c r="N114" i="2"/>
  <c r="N115" i="2"/>
  <c r="N116" i="2"/>
  <c r="N120" i="2"/>
  <c r="N121" i="2"/>
  <c r="N122" i="2"/>
  <c r="N123" i="2"/>
  <c r="N124" i="2"/>
  <c r="N125" i="2"/>
  <c r="N126" i="2"/>
  <c r="N127" i="2"/>
  <c r="N128" i="2"/>
  <c r="N129" i="2"/>
  <c r="N133" i="2"/>
  <c r="N134" i="2"/>
  <c r="N135" i="2"/>
  <c r="N136" i="2"/>
  <c r="N137" i="2"/>
  <c r="N138" i="2"/>
  <c r="N139" i="2"/>
  <c r="N140" i="2"/>
  <c r="N141" i="2"/>
  <c r="N142" i="2"/>
  <c r="N146" i="2"/>
  <c r="N147" i="2"/>
  <c r="N148" i="2"/>
  <c r="N149" i="2"/>
  <c r="N150" i="2"/>
  <c r="N151" i="2"/>
  <c r="N152" i="2"/>
  <c r="N153" i="2"/>
  <c r="N154" i="2"/>
  <c r="N155" i="2"/>
  <c r="N159" i="2"/>
  <c r="N160" i="2"/>
  <c r="N161" i="2"/>
  <c r="N162" i="2"/>
  <c r="N163" i="2"/>
  <c r="N164" i="2"/>
  <c r="N165" i="2"/>
  <c r="N166" i="2"/>
  <c r="N167" i="2"/>
  <c r="N168" i="2"/>
  <c r="N172" i="2"/>
  <c r="N173" i="2"/>
  <c r="N174" i="2"/>
  <c r="N175" i="2"/>
  <c r="N176" i="2"/>
  <c r="N177" i="2"/>
  <c r="N178" i="2"/>
  <c r="N179" i="2"/>
  <c r="N180" i="2"/>
  <c r="N181" i="2"/>
  <c r="N185" i="2"/>
  <c r="N186" i="2"/>
  <c r="N187" i="2"/>
  <c r="N188" i="2"/>
  <c r="N189" i="2"/>
  <c r="N190" i="2"/>
  <c r="N191" i="2"/>
  <c r="N192" i="2"/>
  <c r="N193" i="2"/>
  <c r="N194" i="2"/>
  <c r="N198" i="2"/>
  <c r="N199" i="2"/>
  <c r="N200" i="2"/>
  <c r="N201" i="2"/>
  <c r="N202" i="2"/>
  <c r="N203" i="2"/>
  <c r="N204" i="2"/>
  <c r="N205" i="2"/>
  <c r="N206" i="2"/>
  <c r="N207" i="2"/>
  <c r="N211" i="2"/>
  <c r="N212" i="2"/>
  <c r="N213" i="2"/>
  <c r="N214" i="2"/>
  <c r="N215" i="2"/>
  <c r="N216" i="2"/>
  <c r="N217" i="2"/>
  <c r="N218" i="2"/>
  <c r="N219" i="2"/>
  <c r="N220" i="2"/>
  <c r="N224" i="2"/>
  <c r="N225" i="2"/>
  <c r="N226" i="2"/>
  <c r="N227" i="2"/>
  <c r="N228" i="2"/>
  <c r="N229" i="2"/>
  <c r="N230" i="2"/>
  <c r="N231" i="2"/>
  <c r="N232" i="2"/>
  <c r="N233" i="2"/>
  <c r="N237" i="2"/>
  <c r="N238" i="2"/>
  <c r="N239" i="2"/>
  <c r="N240" i="2"/>
  <c r="N241" i="2"/>
  <c r="N242" i="2"/>
  <c r="N243" i="2"/>
  <c r="N244" i="2"/>
  <c r="N245" i="2"/>
  <c r="N246" i="2"/>
  <c r="N250" i="2"/>
  <c r="N251" i="2"/>
  <c r="N252" i="2"/>
  <c r="N253" i="2"/>
  <c r="N254" i="2"/>
  <c r="N255" i="2"/>
  <c r="N256" i="2"/>
  <c r="N257" i="2"/>
  <c r="N258" i="2"/>
  <c r="N259" i="2"/>
  <c r="N263" i="2"/>
  <c r="N264" i="2"/>
  <c r="N265" i="2"/>
  <c r="N266" i="2"/>
  <c r="N267" i="2"/>
  <c r="N268" i="2"/>
  <c r="N269" i="2"/>
  <c r="N270" i="2"/>
  <c r="N271" i="2"/>
  <c r="N272" i="2"/>
  <c r="N276" i="2"/>
  <c r="N277" i="2"/>
  <c r="N278" i="2"/>
  <c r="N279" i="2"/>
  <c r="N280" i="2"/>
  <c r="N281" i="2"/>
  <c r="N282" i="2"/>
  <c r="N283" i="2"/>
  <c r="N284" i="2"/>
  <c r="N285" i="2"/>
  <c r="N289" i="2"/>
  <c r="N290" i="2"/>
  <c r="N291" i="2"/>
  <c r="N292" i="2"/>
  <c r="N293" i="2"/>
  <c r="N294" i="2"/>
  <c r="N295" i="2"/>
  <c r="N296" i="2"/>
  <c r="N297" i="2"/>
  <c r="N298" i="2"/>
  <c r="N302" i="2"/>
  <c r="N303" i="2"/>
  <c r="N304" i="2"/>
  <c r="N305" i="2"/>
  <c r="N306" i="2"/>
  <c r="N307" i="2"/>
  <c r="N308" i="2"/>
  <c r="N309" i="2"/>
  <c r="N310" i="2"/>
  <c r="N311" i="2"/>
  <c r="N315" i="2"/>
  <c r="N316" i="2"/>
  <c r="N317" i="2"/>
  <c r="N318" i="2"/>
  <c r="N319" i="2"/>
  <c r="N320" i="2"/>
  <c r="N321" i="2"/>
  <c r="N322" i="2"/>
  <c r="N323" i="2"/>
  <c r="N324" i="2"/>
  <c r="N328" i="2"/>
  <c r="N329" i="2"/>
  <c r="N330" i="2"/>
  <c r="N331" i="2"/>
  <c r="N332" i="2"/>
  <c r="N333" i="2"/>
  <c r="N334" i="2"/>
  <c r="N335" i="2"/>
  <c r="N336" i="2"/>
  <c r="N337" i="2"/>
  <c r="N341" i="2"/>
  <c r="N342" i="2"/>
  <c r="N343" i="2"/>
  <c r="N344" i="2"/>
  <c r="N345" i="2"/>
  <c r="N346" i="2"/>
  <c r="N347" i="2"/>
  <c r="N348" i="2"/>
  <c r="N349" i="2"/>
  <c r="N350" i="2"/>
  <c r="N354" i="2"/>
  <c r="N355" i="2"/>
  <c r="N356" i="2"/>
  <c r="N357" i="2"/>
  <c r="N358" i="2"/>
  <c r="N359" i="2"/>
  <c r="N360" i="2"/>
  <c r="N361" i="2"/>
  <c r="N362" i="2"/>
  <c r="N363" i="2"/>
  <c r="N367" i="2"/>
  <c r="N368" i="2"/>
  <c r="N369" i="2"/>
  <c r="N370" i="2"/>
  <c r="N371" i="2"/>
  <c r="N372" i="2"/>
  <c r="N373" i="2"/>
  <c r="N374" i="2"/>
  <c r="N375" i="2"/>
  <c r="N376" i="2"/>
  <c r="N380" i="2"/>
  <c r="N381" i="2"/>
  <c r="N382" i="2"/>
  <c r="N383" i="2"/>
  <c r="N384" i="2"/>
  <c r="N385" i="2"/>
  <c r="N386" i="2"/>
  <c r="N387" i="2"/>
  <c r="N388" i="2"/>
  <c r="N389" i="2"/>
  <c r="N393" i="2"/>
  <c r="N394" i="2"/>
  <c r="N395" i="2"/>
  <c r="N396" i="2"/>
  <c r="N397" i="2"/>
  <c r="N398" i="2"/>
  <c r="N399" i="2"/>
  <c r="N400" i="2"/>
  <c r="N401" i="2"/>
  <c r="N402" i="2"/>
  <c r="N406" i="2"/>
  <c r="N407" i="2"/>
  <c r="N408" i="2"/>
  <c r="N409" i="2"/>
  <c r="N410" i="2"/>
  <c r="N411" i="2"/>
  <c r="N412" i="2"/>
  <c r="N413" i="2"/>
  <c r="N414" i="2"/>
  <c r="N415" i="2"/>
  <c r="N419" i="2"/>
  <c r="N420" i="2"/>
  <c r="N421" i="2"/>
  <c r="N422" i="2"/>
  <c r="N423" i="2"/>
  <c r="N424" i="2"/>
  <c r="N425" i="2"/>
  <c r="N426" i="2"/>
  <c r="N427" i="2"/>
  <c r="N428" i="2"/>
  <c r="N432" i="2"/>
  <c r="N433" i="2"/>
  <c r="N434" i="2"/>
  <c r="N435" i="2"/>
  <c r="N436" i="2"/>
  <c r="N437" i="2"/>
  <c r="N438" i="2"/>
  <c r="N439" i="2"/>
  <c r="N440" i="2"/>
  <c r="N441" i="2"/>
  <c r="N445" i="2"/>
  <c r="N446" i="2"/>
  <c r="N447" i="2"/>
  <c r="N448" i="2"/>
  <c r="N449" i="2"/>
  <c r="N450" i="2"/>
  <c r="N451" i="2"/>
  <c r="N452" i="2"/>
  <c r="N453" i="2"/>
  <c r="N454" i="2"/>
  <c r="N458" i="2"/>
  <c r="N459" i="2"/>
  <c r="N460" i="2"/>
  <c r="N461" i="2"/>
  <c r="N462" i="2"/>
  <c r="N463" i="2"/>
  <c r="N464" i="2"/>
  <c r="N465" i="2"/>
  <c r="N466" i="2"/>
  <c r="N467" i="2"/>
  <c r="N471" i="2"/>
  <c r="N472" i="2"/>
  <c r="N473" i="2"/>
  <c r="N474" i="2"/>
  <c r="N475" i="2"/>
  <c r="N476" i="2"/>
  <c r="N477" i="2"/>
  <c r="N478" i="2"/>
  <c r="N479" i="2"/>
  <c r="N480" i="2"/>
  <c r="N484" i="2"/>
  <c r="N485" i="2"/>
  <c r="N486" i="2"/>
  <c r="N487" i="2"/>
  <c r="N488" i="2"/>
  <c r="N489" i="2"/>
  <c r="N490" i="2"/>
  <c r="N491" i="2"/>
  <c r="N492" i="2"/>
  <c r="N493" i="2"/>
  <c r="N4" i="2"/>
  <c r="N5" i="2"/>
  <c r="N6" i="2"/>
  <c r="N7" i="2"/>
  <c r="N8" i="2"/>
  <c r="N9" i="2"/>
  <c r="N10" i="2"/>
  <c r="N11" i="2"/>
  <c r="N12" i="2"/>
  <c r="N3" i="2"/>
  <c r="L16" i="6" l="1"/>
  <c r="L22" i="6"/>
  <c r="N10" i="6"/>
  <c r="L20" i="6"/>
  <c r="N19" i="6"/>
  <c r="L6" i="6"/>
  <c r="N23" i="6"/>
  <c r="N11" i="6"/>
  <c r="N17" i="6"/>
  <c r="N7" i="6"/>
  <c r="N18" i="6"/>
  <c r="N12" i="6"/>
  <c r="N13" i="6"/>
  <c r="N8" i="6"/>
  <c r="N21" i="6"/>
  <c r="L21" i="6"/>
  <c r="N9" i="6"/>
  <c r="H4" i="6" l="1"/>
  <c r="G4" i="6"/>
  <c r="E4" i="6"/>
  <c r="J4" i="6"/>
  <c r="I4" i="6"/>
  <c r="F4" i="6"/>
  <c r="D4" i="6" l="1"/>
  <c r="L4" i="6" s="1"/>
  <c r="K4" i="6"/>
  <c r="N4" i="6" l="1"/>
  <c r="B9" i="6" s="1"/>
  <c r="B5" i="6" l="1"/>
  <c r="B20" i="6"/>
  <c r="B19" i="6"/>
  <c r="B21" i="6"/>
  <c r="B12" i="6"/>
  <c r="B7" i="6"/>
  <c r="B15" i="6"/>
  <c r="B18" i="6"/>
  <c r="B6" i="6"/>
  <c r="B8" i="6"/>
  <c r="B22" i="6"/>
  <c r="B14" i="6"/>
  <c r="B10" i="6"/>
  <c r="B23" i="6"/>
  <c r="B4" i="6"/>
  <c r="B13" i="6"/>
  <c r="B17" i="6"/>
  <c r="B11" i="6"/>
  <c r="B16" i="6"/>
  <c r="D18" i="1" l="1"/>
  <c r="D9" i="1"/>
  <c r="D5" i="1"/>
  <c r="D15" i="1"/>
  <c r="D8" i="1"/>
  <c r="D12" i="1"/>
  <c r="D23" i="1"/>
  <c r="F23" i="1" s="1"/>
  <c r="D14" i="1"/>
  <c r="F14" i="1" s="1"/>
  <c r="D6" i="1"/>
  <c r="D19" i="1"/>
  <c r="D21" i="1"/>
  <c r="D20" i="1"/>
  <c r="D7" i="1"/>
  <c r="D13" i="1"/>
  <c r="G13" i="1" s="1"/>
  <c r="D10" i="1"/>
  <c r="H10" i="1" s="1"/>
  <c r="D4" i="1"/>
  <c r="K4" i="1" s="1"/>
  <c r="D11" i="1"/>
  <c r="D17" i="1"/>
  <c r="J17" i="1" s="1"/>
  <c r="D16" i="1"/>
  <c r="I16" i="1" s="1"/>
  <c r="D22" i="1"/>
  <c r="F8" i="1"/>
  <c r="K18" i="1" l="1"/>
  <c r="J18" i="1"/>
  <c r="L18" i="1" s="1"/>
  <c r="I18" i="1"/>
  <c r="G18" i="1"/>
  <c r="F18" i="1"/>
  <c r="H18" i="1"/>
  <c r="I9" i="1"/>
  <c r="H9" i="1"/>
  <c r="F9" i="1"/>
  <c r="J9" i="1"/>
  <c r="K9" i="1"/>
  <c r="G9" i="1"/>
  <c r="E9" i="1" s="1"/>
  <c r="J5" i="1"/>
  <c r="L5" i="1" s="1"/>
  <c r="G5" i="1"/>
  <c r="E5" i="1" s="1"/>
  <c r="M5" i="1" s="1"/>
  <c r="K5" i="1"/>
  <c r="F5" i="1"/>
  <c r="H5" i="1"/>
  <c r="I5" i="1"/>
  <c r="H15" i="1"/>
  <c r="F15" i="1"/>
  <c r="G15" i="1"/>
  <c r="E15" i="1" s="1"/>
  <c r="K15" i="1"/>
  <c r="I15" i="1"/>
  <c r="J15" i="1"/>
  <c r="K8" i="1"/>
  <c r="G8" i="1"/>
  <c r="I8" i="1"/>
  <c r="J8" i="1"/>
  <c r="L8" i="1" s="1"/>
  <c r="G12" i="1"/>
  <c r="H12" i="1"/>
  <c r="I12" i="1"/>
  <c r="J6" i="1"/>
  <c r="F6" i="1"/>
  <c r="G6" i="1"/>
  <c r="K6" i="1"/>
  <c r="I6" i="1"/>
  <c r="H6" i="1"/>
  <c r="J19" i="1"/>
  <c r="H19" i="1"/>
  <c r="F19" i="1"/>
  <c r="I19" i="1"/>
  <c r="I21" i="1"/>
  <c r="K21" i="1"/>
  <c r="H21" i="1"/>
  <c r="J21" i="1"/>
  <c r="L21" i="1" s="1"/>
  <c r="G20" i="1"/>
  <c r="E20" i="1" s="1"/>
  <c r="F20" i="1"/>
  <c r="J20" i="1"/>
  <c r="K20" i="1"/>
  <c r="H20" i="1"/>
  <c r="I20" i="1"/>
  <c r="H7" i="1"/>
  <c r="I7" i="1"/>
  <c r="G7" i="1"/>
  <c r="E7" i="1" s="1"/>
  <c r="M7" i="1" s="1"/>
  <c r="K11" i="1"/>
  <c r="F11" i="1"/>
  <c r="H11" i="1"/>
  <c r="I11" i="1"/>
  <c r="G22" i="1"/>
  <c r="E22" i="1" s="1"/>
  <c r="M22" i="1" s="1"/>
  <c r="K22" i="1"/>
  <c r="I22" i="1"/>
  <c r="J22" i="1"/>
  <c r="H22" i="1"/>
  <c r="F22" i="1"/>
  <c r="K19" i="1"/>
  <c r="H16" i="1"/>
  <c r="F13" i="1"/>
  <c r="J12" i="1"/>
  <c r="K12" i="1"/>
  <c r="J13" i="1"/>
  <c r="L13" i="1" s="1"/>
  <c r="H13" i="1"/>
  <c r="E13" i="1" s="1"/>
  <c r="M13" i="1" s="1"/>
  <c r="F12" i="1"/>
  <c r="G19" i="1"/>
  <c r="E19" i="1" s="1"/>
  <c r="I13" i="1"/>
  <c r="F10" i="1"/>
  <c r="J7" i="1"/>
  <c r="K13" i="1"/>
  <c r="F7" i="1"/>
  <c r="I17" i="1"/>
  <c r="G23" i="1"/>
  <c r="F17" i="1"/>
  <c r="G17" i="1"/>
  <c r="H17" i="1"/>
  <c r="K14" i="1"/>
  <c r="K7" i="1"/>
  <c r="G11" i="1"/>
  <c r="E11" i="1" s="1"/>
  <c r="M11" i="1" s="1"/>
  <c r="K17" i="1"/>
  <c r="L17" i="1" s="1"/>
  <c r="J11" i="1"/>
  <c r="L11" i="1" s="1"/>
  <c r="H8" i="1"/>
  <c r="G10" i="1"/>
  <c r="E10" i="1" s="1"/>
  <c r="H23" i="1"/>
  <c r="E14" i="4" s="1"/>
  <c r="K23" i="1"/>
  <c r="J14" i="1"/>
  <c r="I23" i="1"/>
  <c r="I14" i="1"/>
  <c r="H4" i="1"/>
  <c r="O14" i="4" s="1"/>
  <c r="I10" i="1"/>
  <c r="J23" i="1"/>
  <c r="G14" i="1"/>
  <c r="K10" i="1"/>
  <c r="J10" i="1"/>
  <c r="H14" i="1"/>
  <c r="G21" i="1"/>
  <c r="J16" i="1"/>
  <c r="F4" i="1"/>
  <c r="M14" i="4" s="1"/>
  <c r="F21" i="1"/>
  <c r="K16" i="1"/>
  <c r="I4" i="1"/>
  <c r="F14" i="4" s="1"/>
  <c r="G4" i="1"/>
  <c r="N14" i="4" s="1"/>
  <c r="F16" i="1"/>
  <c r="J4" i="1"/>
  <c r="Q14" i="4" s="1"/>
  <c r="G16" i="1"/>
  <c r="H14" i="4"/>
  <c r="R14" i="4"/>
  <c r="E18" i="1"/>
  <c r="M18" i="1" s="1"/>
  <c r="L15" i="1"/>
  <c r="L9" i="1" l="1"/>
  <c r="O9" i="1" s="1"/>
  <c r="E12" i="1"/>
  <c r="L6" i="1"/>
  <c r="E6" i="1"/>
  <c r="L20" i="1"/>
  <c r="O20" i="1" s="1"/>
  <c r="L22" i="1"/>
  <c r="O22" i="1" s="1"/>
  <c r="L19" i="1"/>
  <c r="O19" i="1" s="1"/>
  <c r="L12" i="1"/>
  <c r="L7" i="1"/>
  <c r="O7" i="1" s="1"/>
  <c r="E8" i="1"/>
  <c r="L14" i="1"/>
  <c r="E21" i="1"/>
  <c r="E16" i="1"/>
  <c r="M16" i="1" s="1"/>
  <c r="P14" i="4"/>
  <c r="L10" i="1"/>
  <c r="O10" i="1" s="1"/>
  <c r="M10" i="1"/>
  <c r="G14" i="4"/>
  <c r="C14" i="4"/>
  <c r="D14" i="4"/>
  <c r="E17" i="1"/>
  <c r="M17" i="1" s="1"/>
  <c r="E2" i="3"/>
  <c r="E8" i="3" s="1"/>
  <c r="E23" i="1"/>
  <c r="E14" i="1"/>
  <c r="M14" i="1" s="1"/>
  <c r="L23" i="1"/>
  <c r="O11" i="1"/>
  <c r="L16" i="1"/>
  <c r="L4" i="1"/>
  <c r="E4" i="1"/>
  <c r="M4" i="1" s="1"/>
  <c r="L14" i="4"/>
  <c r="S14" i="4"/>
  <c r="O18" i="1"/>
  <c r="O5" i="1"/>
  <c r="O13" i="1"/>
  <c r="M19" i="1"/>
  <c r="M15" i="1"/>
  <c r="O15" i="1"/>
  <c r="M20" i="1"/>
  <c r="M9" i="1"/>
  <c r="M12" i="1" l="1"/>
  <c r="O12" i="1"/>
  <c r="M6" i="1"/>
  <c r="O6" i="1"/>
  <c r="M8" i="1"/>
  <c r="O8" i="1"/>
  <c r="O21" i="1"/>
  <c r="M21" i="1"/>
  <c r="O16" i="1"/>
  <c r="I14" i="4"/>
  <c r="B14" i="4"/>
  <c r="O17" i="1"/>
  <c r="G4" i="4"/>
  <c r="O23" i="1"/>
  <c r="M23" i="1"/>
  <c r="T14" i="4" s="1"/>
  <c r="O14" i="1"/>
  <c r="O4" i="1"/>
  <c r="K4" i="4"/>
  <c r="J14" i="4" l="1"/>
</calcChain>
</file>

<file path=xl/sharedStrings.xml><?xml version="1.0" encoding="utf-8"?>
<sst xmlns="http://schemas.openxmlformats.org/spreadsheetml/2006/main" count="1280" uniqueCount="88">
  <si>
    <t>Clube</t>
  </si>
  <si>
    <t>Atlético-PR</t>
  </si>
  <si>
    <t>Atlético-MG</t>
  </si>
  <si>
    <t>Avaí</t>
  </si>
  <si>
    <t>Bahia</t>
  </si>
  <si>
    <t>Botafogo</t>
  </si>
  <si>
    <t>CSA</t>
  </si>
  <si>
    <t>Ceará</t>
  </si>
  <si>
    <t>Chapecoense</t>
  </si>
  <si>
    <t>Corinthians</t>
  </si>
  <si>
    <t>Cruzeiro</t>
  </si>
  <si>
    <t>Flamengo</t>
  </si>
  <si>
    <t>Fluminense</t>
  </si>
  <si>
    <t>Fortaleza</t>
  </si>
  <si>
    <t>Goiás</t>
  </si>
  <si>
    <t>Grêmio</t>
  </si>
  <si>
    <t>Internacional</t>
  </si>
  <si>
    <t>Palmeiras</t>
  </si>
  <si>
    <t>Santos</t>
  </si>
  <si>
    <t>São Paulo</t>
  </si>
  <si>
    <t>Vasco da Gama</t>
  </si>
  <si>
    <t>J</t>
  </si>
  <si>
    <t>V</t>
  </si>
  <si>
    <t>E</t>
  </si>
  <si>
    <t>D</t>
  </si>
  <si>
    <t>GP</t>
  </si>
  <si>
    <t>GC</t>
  </si>
  <si>
    <t>SG</t>
  </si>
  <si>
    <t>Rodada 1</t>
  </si>
  <si>
    <t>Rodada 2</t>
  </si>
  <si>
    <t>Rodada 3</t>
  </si>
  <si>
    <t>Rodada 4</t>
  </si>
  <si>
    <t>Rodada 5</t>
  </si>
  <si>
    <t>Rodada 6</t>
  </si>
  <si>
    <t>Rodada 7</t>
  </si>
  <si>
    <t>Rodada 8</t>
  </si>
  <si>
    <t>Rodada 9</t>
  </si>
  <si>
    <t>Rodada 10</t>
  </si>
  <si>
    <t>Rodada 11</t>
  </si>
  <si>
    <t>Rodada 12</t>
  </si>
  <si>
    <t>Rodada 13</t>
  </si>
  <si>
    <t>Rodada 14</t>
  </si>
  <si>
    <t>Rodada 15</t>
  </si>
  <si>
    <t>Rodada 16</t>
  </si>
  <si>
    <t>Rodada 17</t>
  </si>
  <si>
    <t>Rodada 18</t>
  </si>
  <si>
    <t>Rodada 19</t>
  </si>
  <si>
    <t>Rodada 20</t>
  </si>
  <si>
    <t>Rodada 21</t>
  </si>
  <si>
    <t>Rodada 22</t>
  </si>
  <si>
    <t>Rodada 23</t>
  </si>
  <si>
    <t>Rodada 24</t>
  </si>
  <si>
    <t>Rodada 25</t>
  </si>
  <si>
    <t>Rodada 26</t>
  </si>
  <si>
    <t>Rodada 27</t>
  </si>
  <si>
    <t>Rodada 28</t>
  </si>
  <si>
    <t>Rodada 29</t>
  </si>
  <si>
    <t>Rodada 30</t>
  </si>
  <si>
    <t>Rodada 31</t>
  </si>
  <si>
    <t>Rodada 32</t>
  </si>
  <si>
    <t>Rodada 33</t>
  </si>
  <si>
    <t>Rodada 34</t>
  </si>
  <si>
    <t>Rodada 35</t>
  </si>
  <si>
    <t>Rodada 36</t>
  </si>
  <si>
    <t>Rodada 37</t>
  </si>
  <si>
    <t>Rodada 38</t>
  </si>
  <si>
    <t>PTs</t>
  </si>
  <si>
    <t>Melhor Ataque</t>
  </si>
  <si>
    <t>Média de Gols do Campeonato</t>
  </si>
  <si>
    <t>Campeonato Brasileiro 2019</t>
  </si>
  <si>
    <t>%</t>
  </si>
  <si>
    <t>Total de Gols</t>
  </si>
  <si>
    <t>X</t>
  </si>
  <si>
    <t>Escolha seu time:</t>
  </si>
  <si>
    <t>pontos</t>
  </si>
  <si>
    <t>classificação</t>
  </si>
  <si>
    <t>#</t>
  </si>
  <si>
    <t>INSTRUÇÕES DE USO (LEIA ANTES DE UTILIZAR A PLANILHA)</t>
  </si>
  <si>
    <t xml:space="preserve">Este modelo de Planilha foi desenvolvido e testado no Microsoft Excel para Windows. Não garantimos a compatibilidade com o Excel para MAC, Google Sheets, Excel para celular ou tablet, ou qualquer outro software de Planilhas que não seja o Microsoft Excel para Windows.	</t>
  </si>
  <si>
    <t>Total de gols no campeonato</t>
  </si>
  <si>
    <t>Média de gols no campeonato</t>
  </si>
  <si>
    <t>Ao abrir o arquivo pela primeira vez, certifique-se de ter habilitado para edição, caso contrário não será possível inserir dados na planilha.</t>
  </si>
  <si>
    <r>
      <t xml:space="preserve">Na aba </t>
    </r>
    <r>
      <rPr>
        <b/>
        <sz val="12"/>
        <rFont val="Calibri"/>
        <family val="2"/>
        <scheme val="minor"/>
      </rPr>
      <t>Jogos</t>
    </r>
    <r>
      <rPr>
        <sz val="12"/>
        <rFont val="Calibri"/>
        <family val="2"/>
        <scheme val="minor"/>
      </rPr>
      <t xml:space="preserve">, você irá inserir os resultados das partidas. Esses resultados serão responsáveis por atualizar automaticamente a classificação do campeonato localizada na aba </t>
    </r>
    <r>
      <rPr>
        <b/>
        <sz val="12"/>
        <rFont val="Calibri"/>
        <family val="2"/>
        <scheme val="minor"/>
      </rPr>
      <t>Classificação</t>
    </r>
    <r>
      <rPr>
        <sz val="12"/>
        <rFont val="Calibri"/>
        <family val="2"/>
        <scheme val="minor"/>
      </rPr>
      <t xml:space="preserve">.
Na aba </t>
    </r>
    <r>
      <rPr>
        <b/>
        <sz val="12"/>
        <rFont val="Calibri"/>
        <family val="2"/>
        <scheme val="minor"/>
      </rPr>
      <t>Estatísticas</t>
    </r>
    <r>
      <rPr>
        <sz val="12"/>
        <rFont val="Calibri"/>
        <family val="2"/>
        <scheme val="minor"/>
      </rPr>
      <t xml:space="preserve"> é possível consultar dados como: Total de Gols do Campeonato, Média de Gols, além de um comparativo entre dois clubes.</t>
    </r>
  </si>
  <si>
    <t>A estrutura da planilha é bloqueada para edição por questões de direitos autorais. Não fornecemos senha para desbloqueio. Caso tenha interesse em uma versão 100% editável, onde seja possível personalizar todos os campos, acesse nossa loja e confira a Tabela do Brasileirão 2019 Editável.</t>
  </si>
  <si>
    <t>Não realizamos alterações ou personalizações na planilha (isso vale tanto para a versão gratuita quanto para a versão editável). Após adquirir a versão editável, qualquer modificação é de total responsabilidade do usuário.</t>
  </si>
  <si>
    <t>A Tabela do Campeonato Brasileiro 2019 em Excel é disponibilizada exclusivamente no site oficial do desenvolvedor. O download deste modelo não autoriza sua comercialização ou distribuição em outros sites. Qualquer violação de direitos autorais será tratada judicialmente.</t>
  </si>
  <si>
    <r>
      <rPr>
        <b/>
        <sz val="12"/>
        <rFont val="Calibri"/>
        <family val="2"/>
        <scheme val="minor"/>
      </rPr>
      <t>Atenção:</t>
    </r>
    <r>
      <rPr>
        <sz val="12"/>
        <rFont val="Calibri"/>
        <family val="2"/>
        <scheme val="minor"/>
      </rPr>
      <t xml:space="preserve"> A planilha contém fórmulas que não deverão ser deletadas. Se os Resultados não forem calculados automaticamente recomendamos baixar a versão original da planilha. 
Apenas o resultado dos jogos na aba</t>
    </r>
    <r>
      <rPr>
        <b/>
        <sz val="12"/>
        <rFont val="Calibri"/>
        <family val="2"/>
        <scheme val="minor"/>
      </rPr>
      <t xml:space="preserve"> Jogos</t>
    </r>
    <r>
      <rPr>
        <sz val="12"/>
        <rFont val="Calibri"/>
        <family val="2"/>
        <scheme val="minor"/>
      </rPr>
      <t xml:space="preserve"> devem ser preenchidos. As demais informações são calculadas automaticamente.</t>
    </r>
  </si>
  <si>
    <t>https://loja.exceleasy.com.br/produto/tabela-do-brasileirao-2019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</si>
</sst>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4"/>
      <color rgb="FFEEEE2A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b/>
      <sz val="16"/>
      <color rgb="FFDE314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191919"/>
      <name val="Lato"/>
      <family val="2"/>
    </font>
    <font>
      <sz val="11"/>
      <color rgb="FFFF0000"/>
      <name val="Calibri"/>
      <family val="2"/>
      <scheme val="minor"/>
    </font>
    <font>
      <b/>
      <sz val="36"/>
      <color rgb="FF0B553C"/>
      <name val="Calibri"/>
      <family val="2"/>
      <scheme val="minor"/>
    </font>
    <font>
      <b/>
      <sz val="18"/>
      <color rgb="FF0B553C"/>
      <name val="Calibri"/>
      <family val="2"/>
      <scheme val="minor"/>
    </font>
    <font>
      <b/>
      <sz val="18"/>
      <color rgb="FFFFCE18"/>
      <name val="Calibri"/>
      <family val="2"/>
      <scheme val="minor"/>
    </font>
    <font>
      <b/>
      <sz val="36"/>
      <color rgb="FFFFCE1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B553C"/>
        <bgColor indexed="64"/>
      </patternFill>
    </fill>
    <fill>
      <patternFill patternType="solid">
        <fgColor rgb="FF567E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E18"/>
        <bgColor indexed="64"/>
      </patternFill>
    </fill>
    <fill>
      <patternFill patternType="solid">
        <fgColor rgb="FFE6B500"/>
        <bgColor indexed="64"/>
      </patternFill>
    </fill>
    <fill>
      <patternFill patternType="solid">
        <fgColor rgb="FF09433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2" tint="-9.9978637043366805E-2"/>
      </left>
      <right style="thin">
        <color theme="0" tint="-4.9989318521683403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4.9989318521683403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5C51"/>
      </left>
      <right/>
      <top style="thin">
        <color rgb="FF005C51"/>
      </top>
      <bottom/>
      <diagonal/>
    </border>
    <border>
      <left/>
      <right/>
      <top style="thin">
        <color rgb="FF005C51"/>
      </top>
      <bottom/>
      <diagonal/>
    </border>
    <border>
      <left/>
      <right style="thin">
        <color rgb="FF005C51"/>
      </right>
      <top style="thin">
        <color rgb="FF005C51"/>
      </top>
      <bottom/>
      <diagonal/>
    </border>
    <border>
      <left style="thin">
        <color rgb="FF005C51"/>
      </left>
      <right/>
      <top/>
      <bottom/>
      <diagonal/>
    </border>
    <border>
      <left/>
      <right style="thin">
        <color rgb="FF005C51"/>
      </right>
      <top/>
      <bottom/>
      <diagonal/>
    </border>
    <border>
      <left style="thin">
        <color rgb="FF005C51"/>
      </left>
      <right/>
      <top/>
      <bottom style="thin">
        <color rgb="FF005C51"/>
      </bottom>
      <diagonal/>
    </border>
    <border>
      <left/>
      <right/>
      <top/>
      <bottom style="thin">
        <color rgb="FF005C51"/>
      </bottom>
      <diagonal/>
    </border>
    <border>
      <left/>
      <right style="thin">
        <color rgb="FF005C51"/>
      </right>
      <top/>
      <bottom style="thin">
        <color rgb="FF005C51"/>
      </bottom>
      <diagonal/>
    </border>
    <border>
      <left/>
      <right style="thin">
        <color rgb="FF005C51"/>
      </right>
      <top style="thin">
        <color rgb="FF005C51"/>
      </top>
      <bottom style="thin">
        <color rgb="FF005C51"/>
      </bottom>
      <diagonal/>
    </border>
    <border>
      <left style="thin">
        <color rgb="FF005C51"/>
      </left>
      <right style="thin">
        <color rgb="FF005C51"/>
      </right>
      <top style="thin">
        <color rgb="FF005C51"/>
      </top>
      <bottom style="thin">
        <color rgb="FF005C5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9" fontId="5" fillId="8" borderId="8" xfId="1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5" fillId="8" borderId="6" xfId="1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left" vertical="center" wrapText="1"/>
    </xf>
    <xf numFmtId="0" fontId="13" fillId="9" borderId="22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left" vertical="center" wrapText="1"/>
    </xf>
    <xf numFmtId="0" fontId="13" fillId="9" borderId="24" xfId="0" applyFont="1" applyFill="1" applyBorder="1" applyAlignment="1">
      <alignment horizontal="left" vertical="center" wrapText="1"/>
    </xf>
    <xf numFmtId="0" fontId="13" fillId="9" borderId="26" xfId="0" applyFont="1" applyFill="1" applyBorder="1" applyAlignment="1">
      <alignment horizontal="left" vertical="center" wrapText="1"/>
    </xf>
    <xf numFmtId="0" fontId="13" fillId="9" borderId="27" xfId="0" applyFont="1" applyFill="1" applyBorder="1" applyAlignment="1">
      <alignment horizontal="left" vertical="center" wrapText="1"/>
    </xf>
    <xf numFmtId="0" fontId="14" fillId="9" borderId="21" xfId="0" applyFont="1" applyFill="1" applyBorder="1" applyAlignment="1">
      <alignment horizontal="left" vertical="center" wrapText="1"/>
    </xf>
    <xf numFmtId="0" fontId="14" fillId="9" borderId="22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14" fillId="9" borderId="24" xfId="0" applyFont="1" applyFill="1" applyBorder="1" applyAlignment="1">
      <alignment horizontal="left" vertical="center" wrapText="1"/>
    </xf>
    <xf numFmtId="0" fontId="14" fillId="9" borderId="26" xfId="0" applyFont="1" applyFill="1" applyBorder="1" applyAlignment="1">
      <alignment horizontal="left" vertical="center" wrapText="1"/>
    </xf>
    <xf numFmtId="0" fontId="14" fillId="9" borderId="27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21" fillId="9" borderId="26" xfId="2" applyFill="1" applyBorder="1" applyAlignment="1" applyProtection="1">
      <alignment horizontal="left" vertical="center"/>
      <protection locked="0"/>
    </xf>
    <xf numFmtId="0" fontId="21" fillId="9" borderId="27" xfId="2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left" vertical="center" wrapText="1"/>
    </xf>
    <xf numFmtId="0" fontId="13" fillId="9" borderId="14" xfId="0" applyFont="1" applyFill="1" applyBorder="1" applyAlignment="1">
      <alignment horizontal="left" vertical="center" wrapText="1"/>
    </xf>
    <xf numFmtId="0" fontId="13" fillId="9" borderId="19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9" borderId="28" xfId="0" applyFont="1" applyFill="1" applyBorder="1" applyAlignment="1">
      <alignment horizontal="left" vertical="center"/>
    </xf>
    <xf numFmtId="0" fontId="13" fillId="9" borderId="2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8" fillId="11" borderId="0" xfId="0" applyFont="1" applyFill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94330"/>
      <color rgb="FFE6B500"/>
      <color rgb="FFFFCE18"/>
      <color rgb="FF0B553C"/>
      <color rgb="FFEEEE2A"/>
      <color rgb="FF107BFF"/>
      <color rgb="FFDE3142"/>
      <color rgb="FF567EF0"/>
      <color rgb="FFF7F7F7"/>
      <color rgb="FFCBD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146345343195755E-3"/>
          <c:y val="1.775410315497403E-2"/>
          <c:w val="0.97221887406040042"/>
          <c:h val="0.896765621793427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Estatísticas!$F$11</c:f>
              <c:strCache>
                <c:ptCount val="1"/>
              </c:strCache>
            </c:strRef>
          </c:tx>
          <c:spPr>
            <a:solidFill>
              <a:srgbClr val="0B553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2">
                        <a:lumMod val="9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Estatísticas!$L$13:$T$13</c:f>
              <c:strCache>
                <c:ptCount val="9"/>
                <c:pt idx="0">
                  <c:v>PTs</c:v>
                </c:pt>
                <c:pt idx="1">
                  <c:v>J</c:v>
                </c:pt>
                <c:pt idx="2">
                  <c:v>V</c:v>
                </c:pt>
                <c:pt idx="3">
                  <c:v>E</c:v>
                </c:pt>
                <c:pt idx="4">
                  <c:v>D</c:v>
                </c:pt>
                <c:pt idx="5">
                  <c:v>GP</c:v>
                </c:pt>
                <c:pt idx="6">
                  <c:v>GC</c:v>
                </c:pt>
                <c:pt idx="7">
                  <c:v>SG</c:v>
                </c:pt>
                <c:pt idx="8">
                  <c:v>%</c:v>
                </c:pt>
              </c:strCache>
            </c:strRef>
          </c:cat>
          <c:val>
            <c:numRef>
              <c:f>Estatísticas!$B$14:$J$14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4-4C24-A0CE-728AC3BB7EB5}"/>
            </c:ext>
          </c:extLst>
        </c:ser>
        <c:ser>
          <c:idx val="1"/>
          <c:order val="1"/>
          <c:tx>
            <c:strRef>
              <c:f>Estatísticas!$P$11</c:f>
              <c:strCache>
                <c:ptCount val="1"/>
              </c:strCache>
            </c:strRef>
          </c:tx>
          <c:spPr>
            <a:solidFill>
              <a:srgbClr val="FFCE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Estatísticas!$L$14:$T$14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4-4C24-A0CE-728AC3BB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"/>
        <c:axId val="218565856"/>
        <c:axId val="218566416"/>
      </c:barChart>
      <c:catAx>
        <c:axId val="2185658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218566416"/>
        <c:crosses val="autoZero"/>
        <c:auto val="1"/>
        <c:lblAlgn val="ctr"/>
        <c:lblOffset val="100"/>
        <c:noMultiLvlLbl val="0"/>
      </c:catAx>
      <c:valAx>
        <c:axId val="21856641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1856585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8259597205728185"/>
          <c:y val="0.91840154253550632"/>
          <c:w val="0.19821559515617293"/>
          <c:h val="8.1598457464493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Estat&#237;sticas!A1"/><Relationship Id="rId1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1.emf"/><Relationship Id="rId18" Type="http://schemas.openxmlformats.org/officeDocument/2006/relationships/image" Target="../media/image16.emf"/><Relationship Id="rId3" Type="http://schemas.openxmlformats.org/officeDocument/2006/relationships/image" Target="../media/image1.emf"/><Relationship Id="rId21" Type="http://schemas.openxmlformats.org/officeDocument/2006/relationships/image" Target="../media/image19.emf"/><Relationship Id="rId7" Type="http://schemas.openxmlformats.org/officeDocument/2006/relationships/image" Target="../media/image5.emf"/><Relationship Id="rId12" Type="http://schemas.openxmlformats.org/officeDocument/2006/relationships/image" Target="../media/image10.emf"/><Relationship Id="rId17" Type="http://schemas.openxmlformats.org/officeDocument/2006/relationships/image" Target="../media/image15.emf"/><Relationship Id="rId2" Type="http://schemas.openxmlformats.org/officeDocument/2006/relationships/hyperlink" Target="#Jogos!A1"/><Relationship Id="rId16" Type="http://schemas.openxmlformats.org/officeDocument/2006/relationships/image" Target="../media/image14.emf"/><Relationship Id="rId20" Type="http://schemas.openxmlformats.org/officeDocument/2006/relationships/image" Target="../media/image18.emf"/><Relationship Id="rId1" Type="http://schemas.openxmlformats.org/officeDocument/2006/relationships/hyperlink" Target="#Estat&#237;sticas!A1"/><Relationship Id="rId6" Type="http://schemas.openxmlformats.org/officeDocument/2006/relationships/image" Target="../media/image4.emf"/><Relationship Id="rId11" Type="http://schemas.openxmlformats.org/officeDocument/2006/relationships/image" Target="../media/image9.emf"/><Relationship Id="rId24" Type="http://schemas.openxmlformats.org/officeDocument/2006/relationships/image" Target="../media/image21.png"/><Relationship Id="rId5" Type="http://schemas.openxmlformats.org/officeDocument/2006/relationships/image" Target="../media/image3.emf"/><Relationship Id="rId15" Type="http://schemas.openxmlformats.org/officeDocument/2006/relationships/image" Target="../media/image13.emf"/><Relationship Id="rId23" Type="http://schemas.openxmlformats.org/officeDocument/2006/relationships/hyperlink" Target="https://loja.exceleasy.com.br/produto/tabela-do-brasileirao-2019" TargetMode="External"/><Relationship Id="rId10" Type="http://schemas.openxmlformats.org/officeDocument/2006/relationships/image" Target="../media/image8.emf"/><Relationship Id="rId19" Type="http://schemas.openxmlformats.org/officeDocument/2006/relationships/image" Target="../media/image17.emf"/><Relationship Id="rId4" Type="http://schemas.openxmlformats.org/officeDocument/2006/relationships/image" Target="../media/image2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Relationship Id="rId22" Type="http://schemas.openxmlformats.org/officeDocument/2006/relationships/image" Target="../media/image2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png"/><Relationship Id="rId13" Type="http://schemas.openxmlformats.org/officeDocument/2006/relationships/image" Target="../media/image54.png"/><Relationship Id="rId18" Type="http://schemas.openxmlformats.org/officeDocument/2006/relationships/image" Target="../media/image59.png"/><Relationship Id="rId3" Type="http://schemas.openxmlformats.org/officeDocument/2006/relationships/image" Target="../media/image44.png"/><Relationship Id="rId7" Type="http://schemas.openxmlformats.org/officeDocument/2006/relationships/image" Target="../media/image48.png"/><Relationship Id="rId12" Type="http://schemas.openxmlformats.org/officeDocument/2006/relationships/image" Target="../media/image53.png"/><Relationship Id="rId17" Type="http://schemas.openxmlformats.org/officeDocument/2006/relationships/image" Target="../media/image58.png"/><Relationship Id="rId2" Type="http://schemas.openxmlformats.org/officeDocument/2006/relationships/image" Target="../media/image43.png"/><Relationship Id="rId16" Type="http://schemas.openxmlformats.org/officeDocument/2006/relationships/image" Target="../media/image57.png"/><Relationship Id="rId20" Type="http://schemas.openxmlformats.org/officeDocument/2006/relationships/image" Target="../media/image61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11" Type="http://schemas.openxmlformats.org/officeDocument/2006/relationships/image" Target="../media/image52.png"/><Relationship Id="rId5" Type="http://schemas.openxmlformats.org/officeDocument/2006/relationships/image" Target="../media/image46.png"/><Relationship Id="rId15" Type="http://schemas.openxmlformats.org/officeDocument/2006/relationships/image" Target="../media/image56.png"/><Relationship Id="rId10" Type="http://schemas.openxmlformats.org/officeDocument/2006/relationships/image" Target="../media/image51.png"/><Relationship Id="rId19" Type="http://schemas.openxmlformats.org/officeDocument/2006/relationships/image" Target="../media/image60.png"/><Relationship Id="rId4" Type="http://schemas.openxmlformats.org/officeDocument/2006/relationships/image" Target="../media/image45.png"/><Relationship Id="rId9" Type="http://schemas.openxmlformats.org/officeDocument/2006/relationships/image" Target="../media/image50.png"/><Relationship Id="rId14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Jogos!A1"/><Relationship Id="rId1" Type="http://schemas.openxmlformats.org/officeDocument/2006/relationships/hyperlink" Target="#Classifica&#231;&#227;o!A1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9.emf"/><Relationship Id="rId13" Type="http://schemas.openxmlformats.org/officeDocument/2006/relationships/image" Target="../media/image34.emf"/><Relationship Id="rId18" Type="http://schemas.openxmlformats.org/officeDocument/2006/relationships/image" Target="../media/image39.emf"/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12" Type="http://schemas.openxmlformats.org/officeDocument/2006/relationships/image" Target="../media/image33.emf"/><Relationship Id="rId17" Type="http://schemas.openxmlformats.org/officeDocument/2006/relationships/image" Target="../media/image38.emf"/><Relationship Id="rId2" Type="http://schemas.openxmlformats.org/officeDocument/2006/relationships/image" Target="../media/image23.emf"/><Relationship Id="rId16" Type="http://schemas.openxmlformats.org/officeDocument/2006/relationships/image" Target="../media/image37.emf"/><Relationship Id="rId20" Type="http://schemas.openxmlformats.org/officeDocument/2006/relationships/image" Target="../media/image41.emf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11" Type="http://schemas.openxmlformats.org/officeDocument/2006/relationships/image" Target="../media/image32.emf"/><Relationship Id="rId5" Type="http://schemas.openxmlformats.org/officeDocument/2006/relationships/image" Target="../media/image26.emf"/><Relationship Id="rId15" Type="http://schemas.openxmlformats.org/officeDocument/2006/relationships/image" Target="../media/image36.emf"/><Relationship Id="rId10" Type="http://schemas.openxmlformats.org/officeDocument/2006/relationships/image" Target="../media/image31.emf"/><Relationship Id="rId19" Type="http://schemas.openxmlformats.org/officeDocument/2006/relationships/image" Target="../media/image40.emf"/><Relationship Id="rId4" Type="http://schemas.openxmlformats.org/officeDocument/2006/relationships/image" Target="../media/image25.emf"/><Relationship Id="rId9" Type="http://schemas.openxmlformats.org/officeDocument/2006/relationships/image" Target="../media/image30.emf"/><Relationship Id="rId14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114300</xdr:rowOff>
    </xdr:from>
    <xdr:to>
      <xdr:col>12</xdr:col>
      <xdr:colOff>371474</xdr:colOff>
      <xdr:row>2</xdr:row>
      <xdr:rowOff>142875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22469" y="114300"/>
          <a:ext cx="1487805" cy="44767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rgbClr val="EEEE2A"/>
              </a:solidFill>
            </a:rPr>
            <a:t>Classificação</a:t>
          </a:r>
        </a:p>
      </xdr:txBody>
    </xdr:sp>
    <xdr:clientData/>
  </xdr:twoCellAnchor>
  <xdr:twoCellAnchor>
    <xdr:from>
      <xdr:col>10</xdr:col>
      <xdr:colOff>133350</xdr:colOff>
      <xdr:row>3</xdr:row>
      <xdr:rowOff>0</xdr:rowOff>
    </xdr:from>
    <xdr:to>
      <xdr:col>12</xdr:col>
      <xdr:colOff>371475</xdr:colOff>
      <xdr:row>5</xdr:row>
      <xdr:rowOff>66675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00550" y="638175"/>
          <a:ext cx="1457325" cy="46672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="1">
              <a:solidFill>
                <a:srgbClr val="EEEE2A"/>
              </a:solidFill>
            </a:rPr>
            <a:t>Estatística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285750</xdr:colOff>
      <xdr:row>17</xdr:row>
      <xdr:rowOff>114300</xdr:rowOff>
    </xdr:from>
    <xdr:ext cx="2675511" cy="101611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07530" y="3261360"/>
          <a:ext cx="2675511" cy="1016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="1"/>
            <a:t>Fase de grupos da Copa Libertadores</a:t>
          </a:r>
        </a:p>
        <a:p>
          <a:endParaRPr lang="pt-BR" sz="500" b="1"/>
        </a:p>
        <a:p>
          <a:r>
            <a:rPr lang="pt-BR" sz="1100" b="1"/>
            <a:t>Qualificaçao para a Copa Libertadores</a:t>
          </a:r>
        </a:p>
        <a:p>
          <a:endParaRPr lang="pt-BR" sz="500" b="1"/>
        </a:p>
        <a:p>
          <a:r>
            <a:rPr lang="pt-BR" sz="1100" b="1"/>
            <a:t>Fase de grupos para a Copa Sul-Americana</a:t>
          </a:r>
        </a:p>
        <a:p>
          <a:endParaRPr lang="pt-BR" sz="500" b="1"/>
        </a:p>
        <a:p>
          <a:r>
            <a:rPr lang="pt-BR" sz="1100" b="1"/>
            <a:t>Rebaixamento</a:t>
          </a:r>
        </a:p>
      </xdr:txBody>
    </xdr:sp>
    <xdr:clientData/>
  </xdr:oneCellAnchor>
  <xdr:twoCellAnchor>
    <xdr:from>
      <xdr:col>13</xdr:col>
      <xdr:colOff>219075</xdr:colOff>
      <xdr:row>18</xdr:row>
      <xdr:rowOff>9525</xdr:rowOff>
    </xdr:from>
    <xdr:to>
      <xdr:col>13</xdr:col>
      <xdr:colOff>333375</xdr:colOff>
      <xdr:row>18</xdr:row>
      <xdr:rowOff>123825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40855" y="3339465"/>
          <a:ext cx="114300" cy="114300"/>
        </a:xfrm>
        <a:prstGeom prst="rect">
          <a:avLst/>
        </a:prstGeom>
        <a:solidFill>
          <a:srgbClr val="107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219075</xdr:colOff>
      <xdr:row>19</xdr:row>
      <xdr:rowOff>57150</xdr:rowOff>
    </xdr:from>
    <xdr:to>
      <xdr:col>13</xdr:col>
      <xdr:colOff>333375</xdr:colOff>
      <xdr:row>19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40855" y="3569970"/>
          <a:ext cx="114300" cy="114300"/>
        </a:xfrm>
        <a:prstGeom prst="rect">
          <a:avLst/>
        </a:prstGeom>
        <a:solidFill>
          <a:srgbClr val="FFCE1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219075</xdr:colOff>
      <xdr:row>20</xdr:row>
      <xdr:rowOff>123825</xdr:rowOff>
    </xdr:from>
    <xdr:to>
      <xdr:col>13</xdr:col>
      <xdr:colOff>333375</xdr:colOff>
      <xdr:row>21</xdr:row>
      <xdr:rowOff>47625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40855" y="3819525"/>
          <a:ext cx="114300" cy="10668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219075</xdr:colOff>
      <xdr:row>21</xdr:row>
      <xdr:rowOff>180975</xdr:rowOff>
    </xdr:from>
    <xdr:to>
      <xdr:col>13</xdr:col>
      <xdr:colOff>333375</xdr:colOff>
      <xdr:row>22</xdr:row>
      <xdr:rowOff>104775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40855" y="4059555"/>
          <a:ext cx="114300" cy="10668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609600</xdr:colOff>
      <xdr:row>0</xdr:row>
      <xdr:rowOff>24765</xdr:rowOff>
    </xdr:from>
    <xdr:to>
      <xdr:col>19</xdr:col>
      <xdr:colOff>238125</xdr:colOff>
      <xdr:row>2</xdr:row>
      <xdr:rowOff>110490</xdr:rowOff>
    </xdr:to>
    <xdr:sp macro="" textlink="">
      <xdr:nvSpPr>
        <xdr:cNvPr id="8" name="Retângul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81060" y="24765"/>
          <a:ext cx="1503045" cy="44386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="1">
              <a:solidFill>
                <a:srgbClr val="EEEE2A"/>
              </a:solidFill>
            </a:rPr>
            <a:t>Estatística</a:t>
          </a:r>
        </a:p>
      </xdr:txBody>
    </xdr:sp>
    <xdr:clientData/>
  </xdr:twoCellAnchor>
  <xdr:twoCellAnchor>
    <xdr:from>
      <xdr:col>13</xdr:col>
      <xdr:colOff>312420</xdr:colOff>
      <xdr:row>0</xdr:row>
      <xdr:rowOff>24765</xdr:rowOff>
    </xdr:from>
    <xdr:to>
      <xdr:col>16</xdr:col>
      <xdr:colOff>556260</xdr:colOff>
      <xdr:row>2</xdr:row>
      <xdr:rowOff>110490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34200" y="24765"/>
          <a:ext cx="1493520" cy="44386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="1">
              <a:solidFill>
                <a:srgbClr val="EEEE2A"/>
              </a:solidFill>
            </a:rPr>
            <a:t>Jogos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3</xdr:row>
          <xdr:rowOff>9525</xdr:rowOff>
        </xdr:from>
        <xdr:to>
          <xdr:col>3</xdr:col>
          <xdr:colOff>5076</xdr:colOff>
          <xdr:row>4</xdr:row>
          <xdr:rowOff>9525</xdr:rowOff>
        </xdr:to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" spid="_x0000_s173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89322" y="6096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4</xdr:row>
          <xdr:rowOff>9525</xdr:rowOff>
        </xdr:from>
        <xdr:to>
          <xdr:col>3</xdr:col>
          <xdr:colOff>5076</xdr:colOff>
          <xdr:row>5</xdr:row>
          <xdr:rowOff>9525</xdr:rowOff>
        </xdr:to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larLogo1" spid="_x0000_s173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89322" y="8001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5</xdr:row>
          <xdr:rowOff>9525</xdr:rowOff>
        </xdr:from>
        <xdr:to>
          <xdr:col>3</xdr:col>
          <xdr:colOff>5076</xdr:colOff>
          <xdr:row>6</xdr:row>
          <xdr:rowOff>9525</xdr:rowOff>
        </xdr:to>
        <xdr:pic>
          <xdr:nvPicPr>
            <xdr:cNvPr id="12" name="Imagem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2" spid="_x0000_s174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89322" y="9906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6</xdr:row>
          <xdr:rowOff>9525</xdr:rowOff>
        </xdr:from>
        <xdr:to>
          <xdr:col>3</xdr:col>
          <xdr:colOff>5076</xdr:colOff>
          <xdr:row>7</xdr:row>
          <xdr:rowOff>9525</xdr:rowOff>
        </xdr:to>
        <xdr:pic>
          <xdr:nvPicPr>
            <xdr:cNvPr id="13" name="Imagem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3" spid="_x0000_s17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289322" y="11811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7</xdr:row>
          <xdr:rowOff>9525</xdr:rowOff>
        </xdr:from>
        <xdr:to>
          <xdr:col>3</xdr:col>
          <xdr:colOff>5076</xdr:colOff>
          <xdr:row>8</xdr:row>
          <xdr:rowOff>9525</xdr:rowOff>
        </xdr:to>
        <xdr:pic>
          <xdr:nvPicPr>
            <xdr:cNvPr id="14" name="Imagem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4" spid="_x0000_s17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89322" y="13716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8</xdr:row>
          <xdr:rowOff>9525</xdr:rowOff>
        </xdr:from>
        <xdr:to>
          <xdr:col>3</xdr:col>
          <xdr:colOff>5076</xdr:colOff>
          <xdr:row>9</xdr:row>
          <xdr:rowOff>9525</xdr:rowOff>
        </xdr:to>
        <xdr:pic>
          <xdr:nvPicPr>
            <xdr:cNvPr id="15" name="Imagem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5" spid="_x0000_s17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89322" y="15621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9</xdr:row>
          <xdr:rowOff>9525</xdr:rowOff>
        </xdr:from>
        <xdr:to>
          <xdr:col>3</xdr:col>
          <xdr:colOff>5076</xdr:colOff>
          <xdr:row>10</xdr:row>
          <xdr:rowOff>9525</xdr:rowOff>
        </xdr:to>
        <xdr:pic>
          <xdr:nvPicPr>
            <xdr:cNvPr id="16" name="Imagem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6" spid="_x0000_s174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289322" y="17526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10</xdr:row>
          <xdr:rowOff>9525</xdr:rowOff>
        </xdr:from>
        <xdr:to>
          <xdr:col>3</xdr:col>
          <xdr:colOff>5076</xdr:colOff>
          <xdr:row>11</xdr:row>
          <xdr:rowOff>9525</xdr:rowOff>
        </xdr:to>
        <xdr:pic>
          <xdr:nvPicPr>
            <xdr:cNvPr id="17" name="Imagem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7" spid="_x0000_s174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289322" y="19431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11</xdr:row>
          <xdr:rowOff>9525</xdr:rowOff>
        </xdr:from>
        <xdr:to>
          <xdr:col>3</xdr:col>
          <xdr:colOff>5076</xdr:colOff>
          <xdr:row>12</xdr:row>
          <xdr:rowOff>9525</xdr:rowOff>
        </xdr:to>
        <xdr:pic>
          <xdr:nvPicPr>
            <xdr:cNvPr id="18" name="Imagem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8" spid="_x0000_s1746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289322" y="21336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11</xdr:row>
          <xdr:rowOff>189309</xdr:rowOff>
        </xdr:from>
        <xdr:to>
          <xdr:col>3</xdr:col>
          <xdr:colOff>5076</xdr:colOff>
          <xdr:row>12</xdr:row>
          <xdr:rowOff>181689</xdr:rowOff>
        </xdr:to>
        <xdr:pic>
          <xdr:nvPicPr>
            <xdr:cNvPr id="19" name="Imagem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9" spid="_x0000_s1747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89322" y="2313384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13</xdr:row>
          <xdr:rowOff>2381</xdr:rowOff>
        </xdr:from>
        <xdr:to>
          <xdr:col>3</xdr:col>
          <xdr:colOff>5076</xdr:colOff>
          <xdr:row>14</xdr:row>
          <xdr:rowOff>2381</xdr:rowOff>
        </xdr:to>
        <xdr:pic>
          <xdr:nvPicPr>
            <xdr:cNvPr id="20" name="Imagem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0" spid="_x0000_s1748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289322" y="2507456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14</xdr:row>
          <xdr:rowOff>11907</xdr:rowOff>
        </xdr:from>
        <xdr:to>
          <xdr:col>3</xdr:col>
          <xdr:colOff>5076</xdr:colOff>
          <xdr:row>15</xdr:row>
          <xdr:rowOff>11907</xdr:rowOff>
        </xdr:to>
        <xdr:pic>
          <xdr:nvPicPr>
            <xdr:cNvPr id="21" name="Imagem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1" spid="_x0000_s1749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289322" y="2707482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15</xdr:row>
          <xdr:rowOff>15479</xdr:rowOff>
        </xdr:from>
        <xdr:to>
          <xdr:col>3</xdr:col>
          <xdr:colOff>5076</xdr:colOff>
          <xdr:row>16</xdr:row>
          <xdr:rowOff>15479</xdr:rowOff>
        </xdr:to>
        <xdr:pic>
          <xdr:nvPicPr>
            <xdr:cNvPr id="22" name="Imagem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2" spid="_x0000_s1750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289322" y="2901554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16</xdr:row>
          <xdr:rowOff>13097</xdr:rowOff>
        </xdr:from>
        <xdr:to>
          <xdr:col>3</xdr:col>
          <xdr:colOff>5076</xdr:colOff>
          <xdr:row>17</xdr:row>
          <xdr:rowOff>13097</xdr:rowOff>
        </xdr:to>
        <xdr:pic>
          <xdr:nvPicPr>
            <xdr:cNvPr id="23" name="Imagem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3" spid="_x0000_s1751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289322" y="3089672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17</xdr:row>
          <xdr:rowOff>16669</xdr:rowOff>
        </xdr:from>
        <xdr:to>
          <xdr:col>3</xdr:col>
          <xdr:colOff>5076</xdr:colOff>
          <xdr:row>18</xdr:row>
          <xdr:rowOff>16669</xdr:rowOff>
        </xdr:to>
        <xdr:pic>
          <xdr:nvPicPr>
            <xdr:cNvPr id="24" name="Imagem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4" spid="_x0000_s1752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289322" y="3283744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18</xdr:row>
          <xdr:rowOff>14287</xdr:rowOff>
        </xdr:from>
        <xdr:to>
          <xdr:col>3</xdr:col>
          <xdr:colOff>5076</xdr:colOff>
          <xdr:row>19</xdr:row>
          <xdr:rowOff>14287</xdr:rowOff>
        </xdr:to>
        <xdr:pic>
          <xdr:nvPicPr>
            <xdr:cNvPr id="25" name="Imagem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5" spid="_x0000_s1753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289322" y="3471862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19</xdr:row>
          <xdr:rowOff>11906</xdr:rowOff>
        </xdr:from>
        <xdr:to>
          <xdr:col>3</xdr:col>
          <xdr:colOff>5076</xdr:colOff>
          <xdr:row>20</xdr:row>
          <xdr:rowOff>11906</xdr:rowOff>
        </xdr:to>
        <xdr:pic>
          <xdr:nvPicPr>
            <xdr:cNvPr id="26" name="Imagem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6" spid="_x0000_s1754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289322" y="3659981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20</xdr:row>
          <xdr:rowOff>9525</xdr:rowOff>
        </xdr:from>
        <xdr:to>
          <xdr:col>3</xdr:col>
          <xdr:colOff>5076</xdr:colOff>
          <xdr:row>21</xdr:row>
          <xdr:rowOff>9525</xdr:rowOff>
        </xdr:to>
        <xdr:pic>
          <xdr:nvPicPr>
            <xdr:cNvPr id="27" name="Imagem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7" spid="_x0000_s1755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289322" y="3848100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</xdr:colOff>
          <xdr:row>21</xdr:row>
          <xdr:rowOff>1190</xdr:rowOff>
        </xdr:from>
        <xdr:to>
          <xdr:col>3</xdr:col>
          <xdr:colOff>3885</xdr:colOff>
          <xdr:row>22</xdr:row>
          <xdr:rowOff>1190</xdr:rowOff>
        </xdr:to>
        <xdr:pic>
          <xdr:nvPicPr>
            <xdr:cNvPr id="28" name="Imagem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8" spid="_x0000_s1756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290512" y="4030265"/>
              <a:ext cx="218198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22622</xdr:colOff>
          <xdr:row>21</xdr:row>
          <xdr:rowOff>189309</xdr:rowOff>
        </xdr:from>
        <xdr:to>
          <xdr:col>3</xdr:col>
          <xdr:colOff>5076</xdr:colOff>
          <xdr:row>22</xdr:row>
          <xdr:rowOff>181689</xdr:rowOff>
        </xdr:to>
        <xdr:pic>
          <xdr:nvPicPr>
            <xdr:cNvPr id="29" name="Imagem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rocurarLogo19" spid="_x0000_s1757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289322" y="4218384"/>
              <a:ext cx="220579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13</xdr:col>
      <xdr:colOff>304800</xdr:colOff>
      <xdr:row>3</xdr:row>
      <xdr:rowOff>30480</xdr:rowOff>
    </xdr:from>
    <xdr:to>
      <xdr:col>23</xdr:col>
      <xdr:colOff>586740</xdr:colOff>
      <xdr:row>16</xdr:row>
      <xdr:rowOff>15240</xdr:rowOff>
    </xdr:to>
    <xdr:pic>
      <xdr:nvPicPr>
        <xdr:cNvPr id="30" name="Imagem 29" descr="Interface gráfica do usuário, Texto&#10;&#10;O conteúdo gerado por IA pode estar incorreto.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994AEF6-2AE1-0737-C42D-833E15473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80" y="617220"/>
          <a:ext cx="5905500" cy="236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28388</xdr:colOff>
      <xdr:row>5</xdr:row>
      <xdr:rowOff>9023</xdr:rowOff>
    </xdr:from>
    <xdr:to>
      <xdr:col>0</xdr:col>
      <xdr:colOff>208388</xdr:colOff>
      <xdr:row>6</xdr:row>
      <xdr:rowOff>2109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961523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18</xdr:row>
      <xdr:rowOff>1611</xdr:rowOff>
    </xdr:from>
    <xdr:to>
      <xdr:col>0</xdr:col>
      <xdr:colOff>208388</xdr:colOff>
      <xdr:row>19</xdr:row>
      <xdr:rowOff>2317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3430611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16</xdr:row>
      <xdr:rowOff>9738</xdr:rowOff>
    </xdr:from>
    <xdr:to>
      <xdr:col>0</xdr:col>
      <xdr:colOff>208388</xdr:colOff>
      <xdr:row>17</xdr:row>
      <xdr:rowOff>2824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3057738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</xdr:row>
      <xdr:rowOff>183300</xdr:rowOff>
    </xdr:from>
    <xdr:to>
      <xdr:col>0</xdr:col>
      <xdr:colOff>208388</xdr:colOff>
      <xdr:row>2</xdr:row>
      <xdr:rowOff>172800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3738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8</xdr:row>
      <xdr:rowOff>9450</xdr:rowOff>
    </xdr:from>
    <xdr:to>
      <xdr:col>0</xdr:col>
      <xdr:colOff>208388</xdr:colOff>
      <xdr:row>9</xdr:row>
      <xdr:rowOff>2536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5334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9</xdr:row>
      <xdr:rowOff>7050</xdr:rowOff>
    </xdr:from>
    <xdr:to>
      <xdr:col>0</xdr:col>
      <xdr:colOff>208388</xdr:colOff>
      <xdr:row>10</xdr:row>
      <xdr:rowOff>136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7215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6</xdr:row>
      <xdr:rowOff>185124</xdr:rowOff>
    </xdr:from>
    <xdr:to>
      <xdr:col>0</xdr:col>
      <xdr:colOff>208388</xdr:colOff>
      <xdr:row>7</xdr:row>
      <xdr:rowOff>174624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328124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11</xdr:row>
      <xdr:rowOff>6762</xdr:rowOff>
    </xdr:from>
    <xdr:to>
      <xdr:col>0</xdr:col>
      <xdr:colOff>208388</xdr:colOff>
      <xdr:row>11</xdr:row>
      <xdr:rowOff>179142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2102262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19</xdr:row>
      <xdr:rowOff>3861</xdr:rowOff>
    </xdr:from>
    <xdr:to>
      <xdr:col>0</xdr:col>
      <xdr:colOff>208388</xdr:colOff>
      <xdr:row>20</xdr:row>
      <xdr:rowOff>4567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3623361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4</xdr:row>
      <xdr:rowOff>11989</xdr:rowOff>
    </xdr:from>
    <xdr:to>
      <xdr:col>0</xdr:col>
      <xdr:colOff>208388</xdr:colOff>
      <xdr:row>5</xdr:row>
      <xdr:rowOff>1489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773989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13</xdr:row>
      <xdr:rowOff>190062</xdr:rowOff>
    </xdr:from>
    <xdr:to>
      <xdr:col>0</xdr:col>
      <xdr:colOff>208388</xdr:colOff>
      <xdr:row>15</xdr:row>
      <xdr:rowOff>268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2666562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6</xdr:row>
      <xdr:rowOff>15711</xdr:rowOff>
    </xdr:from>
    <xdr:to>
      <xdr:col>0</xdr:col>
      <xdr:colOff>208388</xdr:colOff>
      <xdr:row>7</xdr:row>
      <xdr:rowOff>5211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158711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2</xdr:row>
      <xdr:rowOff>190275</xdr:rowOff>
    </xdr:from>
    <xdr:to>
      <xdr:col>0</xdr:col>
      <xdr:colOff>208388</xdr:colOff>
      <xdr:row>4</xdr:row>
      <xdr:rowOff>481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57127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12</xdr:row>
      <xdr:rowOff>15924</xdr:rowOff>
    </xdr:from>
    <xdr:to>
      <xdr:col>0</xdr:col>
      <xdr:colOff>208388</xdr:colOff>
      <xdr:row>13</xdr:row>
      <xdr:rowOff>5424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2301924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10</xdr:row>
      <xdr:rowOff>8511</xdr:rowOff>
    </xdr:from>
    <xdr:to>
      <xdr:col>0</xdr:col>
      <xdr:colOff>208388</xdr:colOff>
      <xdr:row>11</xdr:row>
      <xdr:rowOff>1597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913511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15</xdr:row>
      <xdr:rowOff>1598</xdr:rowOff>
    </xdr:from>
    <xdr:to>
      <xdr:col>0</xdr:col>
      <xdr:colOff>208388</xdr:colOff>
      <xdr:row>16</xdr:row>
      <xdr:rowOff>2304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2859098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</xdr:row>
      <xdr:rowOff>5715</xdr:rowOff>
    </xdr:from>
    <xdr:to>
      <xdr:col>0</xdr:col>
      <xdr:colOff>208388</xdr:colOff>
      <xdr:row>2</xdr:row>
      <xdr:rowOff>6421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19621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13</xdr:row>
      <xdr:rowOff>7326</xdr:rowOff>
    </xdr:from>
    <xdr:to>
      <xdr:col>0</xdr:col>
      <xdr:colOff>208388</xdr:colOff>
      <xdr:row>14</xdr:row>
      <xdr:rowOff>412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2483826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16</xdr:row>
      <xdr:rowOff>189912</xdr:rowOff>
    </xdr:from>
    <xdr:to>
      <xdr:col>0</xdr:col>
      <xdr:colOff>208388</xdr:colOff>
      <xdr:row>18</xdr:row>
      <xdr:rowOff>118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3237912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28388</xdr:colOff>
      <xdr:row>0</xdr:row>
      <xdr:rowOff>5013</xdr:rowOff>
    </xdr:from>
    <xdr:to>
      <xdr:col>0</xdr:col>
      <xdr:colOff>208388</xdr:colOff>
      <xdr:row>1</xdr:row>
      <xdr:rowOff>5719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" y="5013"/>
          <a:ext cx="180000" cy="1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5</xdr:row>
      <xdr:rowOff>76200</xdr:rowOff>
    </xdr:from>
    <xdr:ext cx="523875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019425" y="1028700"/>
          <a:ext cx="523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114300</xdr:colOff>
      <xdr:row>0</xdr:row>
      <xdr:rowOff>95250</xdr:rowOff>
    </xdr:from>
    <xdr:to>
      <xdr:col>2</xdr:col>
      <xdr:colOff>333375</xdr:colOff>
      <xdr:row>2</xdr:row>
      <xdr:rowOff>180975</xdr:rowOff>
    </xdr:to>
    <xdr:sp macro="" textlink="">
      <xdr:nvSpPr>
        <xdr:cNvPr id="12" name="Retângul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14300" y="95250"/>
          <a:ext cx="1476375" cy="44767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rgbClr val="EEEE2A"/>
              </a:solidFill>
            </a:rPr>
            <a:t>Classificação</a:t>
          </a:r>
        </a:p>
      </xdr:txBody>
    </xdr:sp>
    <xdr:clientData/>
  </xdr:twoCellAnchor>
  <xdr:twoCellAnchor>
    <xdr:from>
      <xdr:col>0</xdr:col>
      <xdr:colOff>114301</xdr:colOff>
      <xdr:row>2</xdr:row>
      <xdr:rowOff>247650</xdr:rowOff>
    </xdr:from>
    <xdr:to>
      <xdr:col>2</xdr:col>
      <xdr:colOff>333376</xdr:colOff>
      <xdr:row>4</xdr:row>
      <xdr:rowOff>76200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14301" y="609600"/>
          <a:ext cx="1476375" cy="466725"/>
        </a:xfrm>
        <a:prstGeom prst="rect">
          <a:avLst/>
        </a:prstGeom>
        <a:solidFill>
          <a:srgbClr val="0B553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 b="1">
              <a:solidFill>
                <a:srgbClr val="EEEE2A"/>
              </a:solidFill>
            </a:rPr>
            <a:t>Jogos</a:t>
          </a:r>
        </a:p>
      </xdr:txBody>
    </xdr:sp>
    <xdr:clientData/>
  </xdr:twoCellAnchor>
  <xdr:twoCellAnchor>
    <xdr:from>
      <xdr:col>4</xdr:col>
      <xdr:colOff>28576</xdr:colOff>
      <xdr:row>16</xdr:row>
      <xdr:rowOff>40479</xdr:rowOff>
    </xdr:from>
    <xdr:to>
      <xdr:col>17</xdr:col>
      <xdr:colOff>464344</xdr:colOff>
      <xdr:row>34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185737</xdr:colOff>
      <xdr:row>14</xdr:row>
      <xdr:rowOff>178592</xdr:rowOff>
    </xdr:from>
    <xdr:to>
      <xdr:col>3</xdr:col>
      <xdr:colOff>566738</xdr:colOff>
      <xdr:row>35</xdr:row>
      <xdr:rowOff>59529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31206" y="2964655"/>
          <a:ext cx="381001" cy="388143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PTs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J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V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E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D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GP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GC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SG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algn="ctr"/>
          <a:r>
            <a:rPr lang="pt-BR" sz="1100">
              <a:solidFill>
                <a:sysClr val="windowText" lastClr="000000"/>
              </a:solidFill>
            </a:rPr>
            <a:t>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oja.exceleasy.com.br/produto/tabela-do-brasileirao-201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87EF-FD7A-4A82-9AEE-430AED86D18E}">
  <dimension ref="A1:R29"/>
  <sheetViews>
    <sheetView showGridLines="0" tabSelected="1" zoomScaleNormal="100" workbookViewId="0">
      <selection activeCell="B24" sqref="B24:R24"/>
    </sheetView>
  </sheetViews>
  <sheetFormatPr defaultRowHeight="15.6" x14ac:dyDescent="0.3"/>
  <cols>
    <col min="1" max="1" width="3.5546875" style="31" customWidth="1"/>
    <col min="5" max="5" width="6.109375" customWidth="1"/>
    <col min="10" max="10" width="4.77734375" customWidth="1"/>
    <col min="18" max="18" width="31.44140625" customWidth="1"/>
  </cols>
  <sheetData>
    <row r="1" spans="1:18" ht="27.6" customHeight="1" x14ac:dyDescent="0.3">
      <c r="A1" s="67" t="s">
        <v>77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1.2" customHeight="1" x14ac:dyDescent="0.3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3" customHeight="1" x14ac:dyDescent="0.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20.399999999999999" customHeight="1" x14ac:dyDescent="0.3">
      <c r="A4" s="38">
        <v>1</v>
      </c>
      <c r="B4" s="68" t="s">
        <v>81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3.6" customHeight="1" x14ac:dyDescent="0.3">
      <c r="B5" s="35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0.8" customHeight="1" x14ac:dyDescent="0.3">
      <c r="A6" s="59">
        <v>2</v>
      </c>
      <c r="B6" s="62" t="s">
        <v>82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1:18" ht="14.4" customHeight="1" x14ac:dyDescent="0.3">
      <c r="A7" s="60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64"/>
    </row>
    <row r="8" spans="1:18" ht="35.4" customHeight="1" x14ac:dyDescent="0.3">
      <c r="A8" s="61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</row>
    <row r="9" spans="1:18" ht="3.6" customHeight="1" x14ac:dyDescent="0.3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0.6" customHeight="1" x14ac:dyDescent="0.3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0.8" customHeight="1" x14ac:dyDescent="0.3">
      <c r="A11" s="59">
        <v>3</v>
      </c>
      <c r="B11" s="62" t="s">
        <v>86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14.4" customHeight="1" x14ac:dyDescent="0.3">
      <c r="A12" s="60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64"/>
    </row>
    <row r="13" spans="1:18" ht="33" customHeight="1" x14ac:dyDescent="0.3">
      <c r="A13" s="61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</row>
    <row r="14" spans="1:18" ht="3" customHeight="1" x14ac:dyDescent="0.3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3.6" customHeight="1" x14ac:dyDescent="0.3">
      <c r="A15" s="40">
        <v>4</v>
      </c>
      <c r="B15" s="43" t="s">
        <v>78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/>
    </row>
    <row r="16" spans="1:18" ht="14.4" x14ac:dyDescent="0.3">
      <c r="A16" s="41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1:18" ht="27" customHeight="1" x14ac:dyDescent="0.3">
      <c r="A17" s="42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</row>
    <row r="18" spans="1:18" ht="4.8" customHeight="1" x14ac:dyDescent="0.3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ht="33" customHeight="1" x14ac:dyDescent="0.3">
      <c r="A19" s="39">
        <v>5</v>
      </c>
      <c r="B19" s="55" t="s">
        <v>84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</row>
    <row r="20" spans="1:18" ht="3.6" customHeight="1" x14ac:dyDescent="0.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3.6" customHeight="1" x14ac:dyDescent="0.3">
      <c r="A21" s="40">
        <v>6</v>
      </c>
      <c r="B21" s="43" t="s">
        <v>83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</row>
    <row r="22" spans="1:18" ht="14.4" customHeight="1" x14ac:dyDescent="0.3">
      <c r="A22" s="4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</row>
    <row r="23" spans="1:18" ht="16.2" customHeight="1" x14ac:dyDescent="0.3">
      <c r="A23" s="41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</row>
    <row r="24" spans="1:18" ht="22.2" customHeight="1" x14ac:dyDescent="0.3">
      <c r="A24" s="42"/>
      <c r="B24" s="57" t="s">
        <v>87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</row>
    <row r="25" spans="1:18" ht="3.6" customHeigh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ht="3.6" customHeight="1" x14ac:dyDescent="0.3">
      <c r="A26" s="40">
        <v>7</v>
      </c>
      <c r="B26" s="49" t="s">
        <v>85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4.4" customHeight="1" x14ac:dyDescent="0.3">
      <c r="A27" s="4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</row>
    <row r="28" spans="1:18" ht="16.2" customHeight="1" x14ac:dyDescent="0.3">
      <c r="A28" s="4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</row>
    <row r="29" spans="1:18" ht="3.6" customHeight="1" x14ac:dyDescent="0.3"/>
  </sheetData>
  <sheetProtection algorithmName="SHA-512" hashValue="7Gq9px4JQstAvL/a0tcKVvnJevKcWvDvANZhuKK2CGx4OYj8JVT9HUcYB8D9fVLCBVXUdvaHbdFEJtBP619shw==" saltValue="AXc0ZYYJ0iCsAxkcm1LxJQ==" spinCount="100000" sheet="1" objects="1" scenarios="1" selectLockedCells="1"/>
  <mergeCells count="14">
    <mergeCell ref="A6:A8"/>
    <mergeCell ref="B6:R8"/>
    <mergeCell ref="A11:A13"/>
    <mergeCell ref="B11:R13"/>
    <mergeCell ref="A1:R1"/>
    <mergeCell ref="B4:R4"/>
    <mergeCell ref="A15:A17"/>
    <mergeCell ref="B15:R17"/>
    <mergeCell ref="A21:A24"/>
    <mergeCell ref="A26:A28"/>
    <mergeCell ref="B26:R28"/>
    <mergeCell ref="B19:R19"/>
    <mergeCell ref="B21:R23"/>
    <mergeCell ref="B24:R24"/>
  </mergeCells>
  <hyperlinks>
    <hyperlink ref="B24:R24" r:id="rId1" display="https://loja.exceleasy.com.br/produto/tabela-do-brasileirao-2019" xr:uid="{926EAF63-EF73-47C5-AA9B-E8E119E3692E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F493"/>
  <sheetViews>
    <sheetView showGridLines="0" zoomScaleNormal="100" workbookViewId="0">
      <selection activeCell="C17" sqref="C17"/>
    </sheetView>
  </sheetViews>
  <sheetFormatPr defaultColWidth="9.109375" defaultRowHeight="14.4" x14ac:dyDescent="0.3"/>
  <cols>
    <col min="1" max="1" width="14.33203125" bestFit="1" customWidth="1"/>
    <col min="2" max="2" width="1.6640625" customWidth="1"/>
    <col min="3" max="3" width="9.109375" style="23"/>
    <col min="4" max="4" width="4.88671875" customWidth="1"/>
    <col min="5" max="5" width="9.109375" style="23"/>
    <col min="6" max="6" width="1.44140625" customWidth="1"/>
    <col min="7" max="7" width="14.33203125" bestFit="1" customWidth="1"/>
    <col min="9" max="10" width="0" hidden="1" customWidth="1"/>
    <col min="14" max="14" width="19.44140625" style="29" customWidth="1"/>
    <col min="15" max="15" width="9.33203125" style="30" customWidth="1"/>
    <col min="16" max="16" width="3.44140625" style="30" bestFit="1" customWidth="1"/>
    <col min="17" max="17" width="19.33203125" style="30" customWidth="1"/>
    <col min="18" max="18" width="6.44140625" style="30" customWidth="1"/>
    <col min="19" max="19" width="4.33203125" style="30" customWidth="1"/>
    <col min="32" max="32" width="9.109375" style="36"/>
  </cols>
  <sheetData>
    <row r="1" spans="1:32" ht="18" x14ac:dyDescent="0.3">
      <c r="A1" s="26" t="s">
        <v>28</v>
      </c>
      <c r="B1" s="27"/>
      <c r="C1" s="22"/>
      <c r="D1" s="27"/>
      <c r="E1" s="22"/>
      <c r="F1" s="27"/>
      <c r="G1" s="28"/>
      <c r="AF1" s="36">
        <f>SUM(AF3:AF493)</f>
        <v>0</v>
      </c>
    </row>
    <row r="2" spans="1:32" ht="15" thickBot="1" x14ac:dyDescent="0.35">
      <c r="I2" t="s">
        <v>74</v>
      </c>
      <c r="N2" s="29" t="s">
        <v>26</v>
      </c>
    </row>
    <row r="3" spans="1:32" ht="15" thickBot="1" x14ac:dyDescent="0.35">
      <c r="A3" s="1" t="s">
        <v>2</v>
      </c>
      <c r="C3" s="25"/>
      <c r="D3" s="1" t="s">
        <v>22</v>
      </c>
      <c r="E3" s="25"/>
      <c r="G3" s="1" t="s">
        <v>3</v>
      </c>
      <c r="I3" t="str">
        <f>IF(C3="","",IF(C3&gt;E3,3,IF(C3=E3,1,0)))</f>
        <v/>
      </c>
      <c r="J3" t="str">
        <f>IF(E3="","",IF(E3&gt;C3,3,IF(E3=C3,1,0)))</f>
        <v/>
      </c>
      <c r="N3" s="29">
        <f>C3</f>
        <v>0</v>
      </c>
      <c r="AF3" s="36">
        <f t="shared" ref="AF3:AF12" si="0">IF(AND(C3&lt;&gt;"",E3&lt;&gt;""),1,0)</f>
        <v>0</v>
      </c>
    </row>
    <row r="4" spans="1:32" ht="15" thickBot="1" x14ac:dyDescent="0.35">
      <c r="A4" s="1" t="s">
        <v>4</v>
      </c>
      <c r="C4" s="25"/>
      <c r="D4" s="1" t="s">
        <v>22</v>
      </c>
      <c r="E4" s="25"/>
      <c r="G4" s="1" t="s">
        <v>9</v>
      </c>
      <c r="I4" t="str">
        <f t="shared" ref="I4:I67" si="1">IF(C4="","",IF(C4&gt;E4,3,IF(C4=E4,1,0)))</f>
        <v/>
      </c>
      <c r="J4" t="str">
        <f t="shared" ref="J4:J67" si="2">IF(E4="","",IF(E4&gt;C4,3,IF(E4=C4,1,0)))</f>
        <v/>
      </c>
      <c r="N4" s="29">
        <f t="shared" ref="N4:N12" si="3">C4</f>
        <v>0</v>
      </c>
      <c r="AF4" s="36">
        <f t="shared" si="0"/>
        <v>0</v>
      </c>
    </row>
    <row r="5" spans="1:32" ht="15" thickBot="1" x14ac:dyDescent="0.35">
      <c r="A5" s="1" t="s">
        <v>1</v>
      </c>
      <c r="C5" s="25"/>
      <c r="D5" s="1" t="s">
        <v>22</v>
      </c>
      <c r="E5" s="25"/>
      <c r="G5" s="1" t="s">
        <v>20</v>
      </c>
      <c r="I5" t="str">
        <f t="shared" si="1"/>
        <v/>
      </c>
      <c r="J5" t="str">
        <f t="shared" si="2"/>
        <v/>
      </c>
      <c r="N5" s="29">
        <f t="shared" si="3"/>
        <v>0</v>
      </c>
      <c r="AF5" s="36">
        <f t="shared" si="0"/>
        <v>0</v>
      </c>
    </row>
    <row r="6" spans="1:32" ht="15" thickBot="1" x14ac:dyDescent="0.35">
      <c r="A6" s="1" t="s">
        <v>17</v>
      </c>
      <c r="C6" s="25"/>
      <c r="D6" s="1" t="s">
        <v>22</v>
      </c>
      <c r="E6" s="25"/>
      <c r="G6" s="1" t="s">
        <v>13</v>
      </c>
      <c r="I6" t="str">
        <f t="shared" si="1"/>
        <v/>
      </c>
      <c r="J6" t="str">
        <f t="shared" si="2"/>
        <v/>
      </c>
      <c r="N6" s="29">
        <f t="shared" si="3"/>
        <v>0</v>
      </c>
      <c r="AF6" s="36">
        <f t="shared" si="0"/>
        <v>0</v>
      </c>
    </row>
    <row r="7" spans="1:32" ht="15" thickBot="1" x14ac:dyDescent="0.35">
      <c r="A7" s="1" t="s">
        <v>19</v>
      </c>
      <c r="C7" s="25"/>
      <c r="D7" s="1" t="s">
        <v>22</v>
      </c>
      <c r="E7" s="25"/>
      <c r="G7" s="1" t="s">
        <v>5</v>
      </c>
      <c r="I7" t="str">
        <f t="shared" si="1"/>
        <v/>
      </c>
      <c r="J7" t="str">
        <f t="shared" si="2"/>
        <v/>
      </c>
      <c r="N7" s="29">
        <f t="shared" si="3"/>
        <v>0</v>
      </c>
      <c r="AF7" s="36">
        <f t="shared" si="0"/>
        <v>0</v>
      </c>
    </row>
    <row r="8" spans="1:32" ht="15" thickBot="1" x14ac:dyDescent="0.35">
      <c r="A8" s="1" t="s">
        <v>7</v>
      </c>
      <c r="C8" s="25"/>
      <c r="D8" s="1" t="s">
        <v>22</v>
      </c>
      <c r="E8" s="25"/>
      <c r="G8" s="1" t="s">
        <v>6</v>
      </c>
      <c r="I8" t="str">
        <f t="shared" si="1"/>
        <v/>
      </c>
      <c r="J8" t="str">
        <f t="shared" si="2"/>
        <v/>
      </c>
      <c r="N8" s="29">
        <f t="shared" si="3"/>
        <v>0</v>
      </c>
      <c r="AF8" s="36">
        <f t="shared" si="0"/>
        <v>0</v>
      </c>
    </row>
    <row r="9" spans="1:32" ht="15" thickBot="1" x14ac:dyDescent="0.35">
      <c r="A9" s="1" t="s">
        <v>15</v>
      </c>
      <c r="C9" s="25"/>
      <c r="D9" s="1" t="s">
        <v>22</v>
      </c>
      <c r="E9" s="25"/>
      <c r="G9" s="1" t="s">
        <v>18</v>
      </c>
      <c r="I9" t="str">
        <f t="shared" si="1"/>
        <v/>
      </c>
      <c r="J9" t="str">
        <f t="shared" si="2"/>
        <v/>
      </c>
      <c r="N9" s="29">
        <f t="shared" si="3"/>
        <v>0</v>
      </c>
      <c r="AF9" s="36">
        <f t="shared" si="0"/>
        <v>0</v>
      </c>
    </row>
    <row r="10" spans="1:32" ht="15" thickBot="1" x14ac:dyDescent="0.35">
      <c r="A10" s="1" t="s">
        <v>11</v>
      </c>
      <c r="C10" s="25"/>
      <c r="D10" s="1" t="s">
        <v>22</v>
      </c>
      <c r="E10" s="25"/>
      <c r="G10" s="1" t="s">
        <v>10</v>
      </c>
      <c r="I10" t="str">
        <f t="shared" si="1"/>
        <v/>
      </c>
      <c r="J10" t="str">
        <f t="shared" si="2"/>
        <v/>
      </c>
      <c r="N10" s="29">
        <f t="shared" si="3"/>
        <v>0</v>
      </c>
      <c r="AF10" s="36">
        <f t="shared" si="0"/>
        <v>0</v>
      </c>
    </row>
    <row r="11" spans="1:32" ht="15" thickBot="1" x14ac:dyDescent="0.35">
      <c r="A11" s="1" t="s">
        <v>8</v>
      </c>
      <c r="C11" s="25"/>
      <c r="D11" s="1" t="s">
        <v>22</v>
      </c>
      <c r="E11" s="25"/>
      <c r="G11" s="1" t="s">
        <v>16</v>
      </c>
      <c r="I11" t="str">
        <f t="shared" si="1"/>
        <v/>
      </c>
      <c r="J11" t="str">
        <f t="shared" si="2"/>
        <v/>
      </c>
      <c r="N11" s="29">
        <f t="shared" si="3"/>
        <v>0</v>
      </c>
      <c r="AF11" s="36">
        <f t="shared" si="0"/>
        <v>0</v>
      </c>
    </row>
    <row r="12" spans="1:32" ht="15" thickBot="1" x14ac:dyDescent="0.35">
      <c r="A12" s="1" t="s">
        <v>12</v>
      </c>
      <c r="C12" s="25"/>
      <c r="D12" s="1" t="s">
        <v>22</v>
      </c>
      <c r="E12" s="25"/>
      <c r="G12" s="1" t="s">
        <v>14</v>
      </c>
      <c r="I12" t="str">
        <f t="shared" si="1"/>
        <v/>
      </c>
      <c r="J12" t="str">
        <f t="shared" si="2"/>
        <v/>
      </c>
      <c r="N12" s="29">
        <f t="shared" si="3"/>
        <v>0</v>
      </c>
      <c r="AF12" s="36">
        <f t="shared" si="0"/>
        <v>0</v>
      </c>
    </row>
    <row r="13" spans="1:32" x14ac:dyDescent="0.3">
      <c r="A13" s="1"/>
      <c r="G13" s="1"/>
      <c r="I13" t="str">
        <f t="shared" si="1"/>
        <v/>
      </c>
      <c r="J13" t="str">
        <f t="shared" si="2"/>
        <v/>
      </c>
    </row>
    <row r="14" spans="1:32" ht="18" x14ac:dyDescent="0.3">
      <c r="A14" s="26" t="s">
        <v>29</v>
      </c>
      <c r="B14" s="27"/>
      <c r="C14" s="22"/>
      <c r="D14" s="27"/>
      <c r="E14" s="22"/>
      <c r="F14" s="27"/>
      <c r="G14" s="28"/>
      <c r="I14" t="str">
        <f t="shared" si="1"/>
        <v/>
      </c>
      <c r="J14" t="str">
        <f t="shared" si="2"/>
        <v/>
      </c>
    </row>
    <row r="15" spans="1:32" ht="15" thickBot="1" x14ac:dyDescent="0.35">
      <c r="A15" s="1"/>
      <c r="B15" s="1"/>
      <c r="C15" s="24"/>
      <c r="D15" s="1"/>
      <c r="E15" s="24"/>
      <c r="F15" s="1"/>
      <c r="G15" s="1"/>
      <c r="I15" t="str">
        <f t="shared" si="1"/>
        <v/>
      </c>
      <c r="J15" t="str">
        <f t="shared" si="2"/>
        <v/>
      </c>
    </row>
    <row r="16" spans="1:32" ht="15" thickBot="1" x14ac:dyDescent="0.35">
      <c r="A16" s="1" t="s">
        <v>10</v>
      </c>
      <c r="C16" s="25"/>
      <c r="D16" s="1" t="s">
        <v>22</v>
      </c>
      <c r="E16" s="25"/>
      <c r="G16" s="1" t="s">
        <v>7</v>
      </c>
      <c r="I16" t="str">
        <f t="shared" si="1"/>
        <v/>
      </c>
      <c r="J16" t="str">
        <f t="shared" si="2"/>
        <v/>
      </c>
      <c r="N16" s="29">
        <f t="shared" ref="N16:N76" si="4">C16</f>
        <v>0</v>
      </c>
      <c r="AF16" s="36">
        <f t="shared" ref="AF16:AF25" si="5">IF(AND(C16&lt;&gt;"",E16&lt;&gt;""),1,0)</f>
        <v>0</v>
      </c>
    </row>
    <row r="17" spans="1:32" ht="15" thickBot="1" x14ac:dyDescent="0.35">
      <c r="A17" s="1" t="s">
        <v>18</v>
      </c>
      <c r="C17" s="25"/>
      <c r="D17" s="1" t="s">
        <v>22</v>
      </c>
      <c r="E17" s="25"/>
      <c r="G17" s="1" t="s">
        <v>12</v>
      </c>
      <c r="I17" t="str">
        <f t="shared" si="1"/>
        <v/>
      </c>
      <c r="J17" t="str">
        <f t="shared" si="2"/>
        <v/>
      </c>
      <c r="N17" s="29">
        <f t="shared" si="4"/>
        <v>0</v>
      </c>
      <c r="AF17" s="36">
        <f t="shared" si="5"/>
        <v>0</v>
      </c>
    </row>
    <row r="18" spans="1:32" ht="15" thickBot="1" x14ac:dyDescent="0.35">
      <c r="A18" s="1" t="s">
        <v>5</v>
      </c>
      <c r="C18" s="25"/>
      <c r="D18" s="1" t="s">
        <v>22</v>
      </c>
      <c r="E18" s="25"/>
      <c r="G18" s="1" t="s">
        <v>4</v>
      </c>
      <c r="I18" t="str">
        <f t="shared" si="1"/>
        <v/>
      </c>
      <c r="J18" t="str">
        <f t="shared" si="2"/>
        <v/>
      </c>
      <c r="N18" s="29">
        <f t="shared" si="4"/>
        <v>0</v>
      </c>
      <c r="AF18" s="36">
        <f t="shared" si="5"/>
        <v>0</v>
      </c>
    </row>
    <row r="19" spans="1:32" ht="15" thickBot="1" x14ac:dyDescent="0.35">
      <c r="A19" s="1" t="s">
        <v>16</v>
      </c>
      <c r="C19" s="25"/>
      <c r="D19" s="1" t="s">
        <v>22</v>
      </c>
      <c r="E19" s="25"/>
      <c r="G19" s="1" t="s">
        <v>11</v>
      </c>
      <c r="I19" t="str">
        <f t="shared" si="1"/>
        <v/>
      </c>
      <c r="J19" t="str">
        <f t="shared" si="2"/>
        <v/>
      </c>
      <c r="N19" s="29">
        <f t="shared" si="4"/>
        <v>0</v>
      </c>
      <c r="AF19" s="36">
        <f t="shared" si="5"/>
        <v>0</v>
      </c>
    </row>
    <row r="20" spans="1:32" ht="15" thickBot="1" x14ac:dyDescent="0.35">
      <c r="A20" s="1" t="s">
        <v>6</v>
      </c>
      <c r="C20" s="25"/>
      <c r="D20" s="1" t="s">
        <v>22</v>
      </c>
      <c r="E20" s="25"/>
      <c r="G20" s="1" t="s">
        <v>17</v>
      </c>
      <c r="I20" t="str">
        <f t="shared" si="1"/>
        <v/>
      </c>
      <c r="J20" t="str">
        <f t="shared" si="2"/>
        <v/>
      </c>
      <c r="N20" s="29">
        <f t="shared" si="4"/>
        <v>0</v>
      </c>
      <c r="AF20" s="36">
        <f t="shared" si="5"/>
        <v>0</v>
      </c>
    </row>
    <row r="21" spans="1:32" ht="15" thickBot="1" x14ac:dyDescent="0.35">
      <c r="A21" s="1" t="s">
        <v>14</v>
      </c>
      <c r="C21" s="25"/>
      <c r="D21" s="1" t="s">
        <v>22</v>
      </c>
      <c r="E21" s="25"/>
      <c r="G21" s="1" t="s">
        <v>19</v>
      </c>
      <c r="I21" t="str">
        <f t="shared" si="1"/>
        <v/>
      </c>
      <c r="J21" t="str">
        <f t="shared" si="2"/>
        <v/>
      </c>
      <c r="N21" s="29">
        <f t="shared" si="4"/>
        <v>0</v>
      </c>
      <c r="AF21" s="36">
        <f t="shared" si="5"/>
        <v>0</v>
      </c>
    </row>
    <row r="22" spans="1:32" ht="15" thickBot="1" x14ac:dyDescent="0.35">
      <c r="A22" s="1" t="s">
        <v>20</v>
      </c>
      <c r="C22" s="25"/>
      <c r="D22" s="1" t="s">
        <v>22</v>
      </c>
      <c r="E22" s="25"/>
      <c r="G22" s="1" t="s">
        <v>2</v>
      </c>
      <c r="I22" t="str">
        <f t="shared" si="1"/>
        <v/>
      </c>
      <c r="J22" t="str">
        <f t="shared" si="2"/>
        <v/>
      </c>
      <c r="N22" s="29">
        <f t="shared" si="4"/>
        <v>0</v>
      </c>
      <c r="AF22" s="36">
        <f t="shared" si="5"/>
        <v>0</v>
      </c>
    </row>
    <row r="23" spans="1:32" ht="15" thickBot="1" x14ac:dyDescent="0.35">
      <c r="A23" s="1" t="s">
        <v>9</v>
      </c>
      <c r="C23" s="25"/>
      <c r="D23" s="1" t="s">
        <v>22</v>
      </c>
      <c r="E23" s="25"/>
      <c r="G23" s="1" t="s">
        <v>8</v>
      </c>
      <c r="I23" t="str">
        <f t="shared" si="1"/>
        <v/>
      </c>
      <c r="J23" t="str">
        <f t="shared" si="2"/>
        <v/>
      </c>
      <c r="N23" s="29">
        <f t="shared" si="4"/>
        <v>0</v>
      </c>
      <c r="AF23" s="36">
        <f t="shared" si="5"/>
        <v>0</v>
      </c>
    </row>
    <row r="24" spans="1:32" ht="15" thickBot="1" x14ac:dyDescent="0.35">
      <c r="A24" s="1" t="s">
        <v>13</v>
      </c>
      <c r="C24" s="25"/>
      <c r="D24" s="1" t="s">
        <v>22</v>
      </c>
      <c r="E24" s="25"/>
      <c r="G24" s="1" t="s">
        <v>1</v>
      </c>
      <c r="I24" t="str">
        <f t="shared" si="1"/>
        <v/>
      </c>
      <c r="J24" t="str">
        <f t="shared" si="2"/>
        <v/>
      </c>
      <c r="N24" s="29">
        <f t="shared" si="4"/>
        <v>0</v>
      </c>
      <c r="AF24" s="36">
        <f t="shared" si="5"/>
        <v>0</v>
      </c>
    </row>
    <row r="25" spans="1:32" ht="15" thickBot="1" x14ac:dyDescent="0.35">
      <c r="A25" s="1" t="s">
        <v>3</v>
      </c>
      <c r="C25" s="25"/>
      <c r="D25" s="1" t="s">
        <v>22</v>
      </c>
      <c r="E25" s="25"/>
      <c r="G25" s="1" t="s">
        <v>15</v>
      </c>
      <c r="I25" t="str">
        <f t="shared" si="1"/>
        <v/>
      </c>
      <c r="J25" t="str">
        <f t="shared" si="2"/>
        <v/>
      </c>
      <c r="N25" s="29">
        <f t="shared" si="4"/>
        <v>0</v>
      </c>
      <c r="AF25" s="36">
        <f t="shared" si="5"/>
        <v>0</v>
      </c>
    </row>
    <row r="26" spans="1:32" x14ac:dyDescent="0.3">
      <c r="I26" t="str">
        <f t="shared" si="1"/>
        <v/>
      </c>
      <c r="J26" t="str">
        <f t="shared" si="2"/>
        <v/>
      </c>
    </row>
    <row r="27" spans="1:32" ht="18" x14ac:dyDescent="0.3">
      <c r="A27" s="26" t="s">
        <v>30</v>
      </c>
      <c r="B27" s="27"/>
      <c r="C27" s="22"/>
      <c r="D27" s="27"/>
      <c r="E27" s="22"/>
      <c r="F27" s="27"/>
      <c r="G27" s="28"/>
      <c r="I27" t="str">
        <f t="shared" si="1"/>
        <v/>
      </c>
      <c r="J27" t="str">
        <f t="shared" si="2"/>
        <v/>
      </c>
    </row>
    <row r="28" spans="1:32" ht="15" thickBot="1" x14ac:dyDescent="0.35">
      <c r="I28" t="str">
        <f t="shared" si="1"/>
        <v/>
      </c>
      <c r="J28" t="str">
        <f t="shared" si="2"/>
        <v/>
      </c>
    </row>
    <row r="29" spans="1:32" ht="15" thickBot="1" x14ac:dyDescent="0.35">
      <c r="A29" s="1" t="s">
        <v>19</v>
      </c>
      <c r="C29" s="25"/>
      <c r="D29" s="1" t="s">
        <v>22</v>
      </c>
      <c r="E29" s="25"/>
      <c r="G29" s="1" t="s">
        <v>11</v>
      </c>
      <c r="I29" t="str">
        <f t="shared" si="1"/>
        <v/>
      </c>
      <c r="J29" t="str">
        <f t="shared" si="2"/>
        <v/>
      </c>
      <c r="N29" s="29">
        <f t="shared" si="4"/>
        <v>0</v>
      </c>
      <c r="AF29" s="36">
        <f t="shared" ref="AF29:AF38" si="6">IF(AND(C29&lt;&gt;"",E29&lt;&gt;""),1,0)</f>
        <v>0</v>
      </c>
    </row>
    <row r="30" spans="1:32" ht="15" thickBot="1" x14ac:dyDescent="0.35">
      <c r="A30" s="1" t="s">
        <v>20</v>
      </c>
      <c r="C30" s="25"/>
      <c r="D30" s="1" t="s">
        <v>22</v>
      </c>
      <c r="E30" s="25"/>
      <c r="G30" s="1" t="s">
        <v>9</v>
      </c>
      <c r="I30" t="str">
        <f t="shared" si="1"/>
        <v/>
      </c>
      <c r="J30" t="str">
        <f t="shared" si="2"/>
        <v/>
      </c>
      <c r="N30" s="29">
        <f t="shared" si="4"/>
        <v>0</v>
      </c>
      <c r="AF30" s="36">
        <f t="shared" si="6"/>
        <v>0</v>
      </c>
    </row>
    <row r="31" spans="1:32" ht="15" thickBot="1" x14ac:dyDescent="0.35">
      <c r="A31" s="1" t="s">
        <v>17</v>
      </c>
      <c r="C31" s="25"/>
      <c r="D31" s="1" t="s">
        <v>22</v>
      </c>
      <c r="E31" s="25"/>
      <c r="G31" s="1" t="s">
        <v>16</v>
      </c>
      <c r="I31" t="str">
        <f t="shared" si="1"/>
        <v/>
      </c>
      <c r="J31" t="str">
        <f t="shared" si="2"/>
        <v/>
      </c>
      <c r="N31" s="29">
        <f t="shared" si="4"/>
        <v>0</v>
      </c>
      <c r="AF31" s="36">
        <f t="shared" si="6"/>
        <v>0</v>
      </c>
    </row>
    <row r="32" spans="1:32" ht="15" thickBot="1" x14ac:dyDescent="0.35">
      <c r="A32" s="1" t="s">
        <v>5</v>
      </c>
      <c r="C32" s="25"/>
      <c r="D32" s="1" t="s">
        <v>22</v>
      </c>
      <c r="E32" s="25"/>
      <c r="G32" s="1" t="s">
        <v>13</v>
      </c>
      <c r="I32" t="str">
        <f t="shared" si="1"/>
        <v/>
      </c>
      <c r="J32" t="str">
        <f t="shared" si="2"/>
        <v/>
      </c>
      <c r="N32" s="29">
        <f t="shared" si="4"/>
        <v>0</v>
      </c>
      <c r="AF32" s="36">
        <f t="shared" si="6"/>
        <v>0</v>
      </c>
    </row>
    <row r="33" spans="1:32" ht="15" thickBot="1" x14ac:dyDescent="0.35">
      <c r="A33" s="1" t="s">
        <v>6</v>
      </c>
      <c r="C33" s="25"/>
      <c r="D33" s="1" t="s">
        <v>22</v>
      </c>
      <c r="E33" s="25"/>
      <c r="G33" s="1" t="s">
        <v>18</v>
      </c>
      <c r="I33" t="str">
        <f t="shared" si="1"/>
        <v/>
      </c>
      <c r="J33" t="str">
        <f t="shared" si="2"/>
        <v/>
      </c>
      <c r="N33" s="29">
        <f t="shared" si="4"/>
        <v>0</v>
      </c>
      <c r="AF33" s="36">
        <f t="shared" si="6"/>
        <v>0</v>
      </c>
    </row>
    <row r="34" spans="1:32" ht="15" thickBot="1" x14ac:dyDescent="0.35">
      <c r="A34" s="1" t="s">
        <v>15</v>
      </c>
      <c r="C34" s="25"/>
      <c r="D34" s="1" t="s">
        <v>22</v>
      </c>
      <c r="E34" s="25"/>
      <c r="G34" s="1" t="s">
        <v>12</v>
      </c>
      <c r="I34" t="str">
        <f t="shared" si="1"/>
        <v/>
      </c>
      <c r="J34" t="str">
        <f t="shared" si="2"/>
        <v/>
      </c>
      <c r="N34" s="29">
        <f t="shared" si="4"/>
        <v>0</v>
      </c>
      <c r="AF34" s="36">
        <f t="shared" si="6"/>
        <v>0</v>
      </c>
    </row>
    <row r="35" spans="1:32" ht="15" thickBot="1" x14ac:dyDescent="0.35">
      <c r="A35" s="1" t="s">
        <v>7</v>
      </c>
      <c r="C35" s="25"/>
      <c r="D35" s="1" t="s">
        <v>22</v>
      </c>
      <c r="E35" s="25"/>
      <c r="G35" s="1" t="s">
        <v>2</v>
      </c>
      <c r="I35" t="str">
        <f t="shared" si="1"/>
        <v/>
      </c>
      <c r="J35" t="str">
        <f t="shared" si="2"/>
        <v/>
      </c>
      <c r="N35" s="29">
        <f t="shared" si="4"/>
        <v>0</v>
      </c>
      <c r="AF35" s="36">
        <f t="shared" si="6"/>
        <v>0</v>
      </c>
    </row>
    <row r="36" spans="1:32" ht="15" thickBot="1" x14ac:dyDescent="0.35">
      <c r="A36" s="1" t="s">
        <v>4</v>
      </c>
      <c r="C36" s="25"/>
      <c r="D36" s="1" t="s">
        <v>22</v>
      </c>
      <c r="E36" s="25"/>
      <c r="G36" s="1" t="s">
        <v>3</v>
      </c>
      <c r="I36" t="str">
        <f t="shared" si="1"/>
        <v/>
      </c>
      <c r="J36" t="str">
        <f t="shared" si="2"/>
        <v/>
      </c>
      <c r="N36" s="29">
        <f t="shared" si="4"/>
        <v>0</v>
      </c>
      <c r="AF36" s="36">
        <f t="shared" si="6"/>
        <v>0</v>
      </c>
    </row>
    <row r="37" spans="1:32" ht="15" thickBot="1" x14ac:dyDescent="0.35">
      <c r="A37" s="1" t="s">
        <v>10</v>
      </c>
      <c r="C37" s="25"/>
      <c r="D37" s="1" t="s">
        <v>22</v>
      </c>
      <c r="E37" s="25"/>
      <c r="G37" s="1" t="s">
        <v>14</v>
      </c>
      <c r="I37" t="str">
        <f t="shared" si="1"/>
        <v/>
      </c>
      <c r="J37" t="str">
        <f t="shared" si="2"/>
        <v/>
      </c>
      <c r="N37" s="29">
        <f t="shared" si="4"/>
        <v>0</v>
      </c>
      <c r="AF37" s="36">
        <f t="shared" si="6"/>
        <v>0</v>
      </c>
    </row>
    <row r="38" spans="1:32" ht="15" thickBot="1" x14ac:dyDescent="0.35">
      <c r="A38" s="1" t="s">
        <v>8</v>
      </c>
      <c r="C38" s="25"/>
      <c r="D38" s="1" t="s">
        <v>22</v>
      </c>
      <c r="E38" s="25"/>
      <c r="G38" s="1" t="s">
        <v>1</v>
      </c>
      <c r="I38" t="str">
        <f t="shared" si="1"/>
        <v/>
      </c>
      <c r="J38" t="str">
        <f t="shared" si="2"/>
        <v/>
      </c>
      <c r="N38" s="29">
        <f t="shared" si="4"/>
        <v>0</v>
      </c>
      <c r="AF38" s="36">
        <f t="shared" si="6"/>
        <v>0</v>
      </c>
    </row>
    <row r="39" spans="1:32" x14ac:dyDescent="0.3">
      <c r="I39" t="str">
        <f t="shared" si="1"/>
        <v/>
      </c>
      <c r="J39" t="str">
        <f t="shared" si="2"/>
        <v/>
      </c>
    </row>
    <row r="40" spans="1:32" ht="18" x14ac:dyDescent="0.3">
      <c r="A40" s="26" t="s">
        <v>31</v>
      </c>
      <c r="B40" s="27"/>
      <c r="C40" s="22"/>
      <c r="D40" s="27"/>
      <c r="E40" s="22"/>
      <c r="F40" s="27"/>
      <c r="G40" s="28"/>
      <c r="I40" t="str">
        <f t="shared" si="1"/>
        <v/>
      </c>
      <c r="J40" t="str">
        <f t="shared" si="2"/>
        <v/>
      </c>
    </row>
    <row r="41" spans="1:32" ht="15" thickBot="1" x14ac:dyDescent="0.35">
      <c r="I41" t="str">
        <f t="shared" si="1"/>
        <v/>
      </c>
      <c r="J41" t="str">
        <f t="shared" si="2"/>
        <v/>
      </c>
    </row>
    <row r="42" spans="1:32" ht="15" thickBot="1" x14ac:dyDescent="0.35">
      <c r="A42" s="1" t="s">
        <v>12</v>
      </c>
      <c r="C42" s="25"/>
      <c r="D42" s="1" t="s">
        <v>22</v>
      </c>
      <c r="E42" s="25"/>
      <c r="G42" s="1" t="s">
        <v>5</v>
      </c>
      <c r="I42" t="str">
        <f t="shared" si="1"/>
        <v/>
      </c>
      <c r="J42" t="str">
        <f t="shared" si="2"/>
        <v/>
      </c>
      <c r="N42" s="29">
        <f t="shared" si="4"/>
        <v>0</v>
      </c>
      <c r="AF42" s="36">
        <f t="shared" ref="AF42:AF51" si="7">IF(AND(C42&lt;&gt;"",E42&lt;&gt;""),1,0)</f>
        <v>0</v>
      </c>
    </row>
    <row r="43" spans="1:32" ht="15" thickBot="1" x14ac:dyDescent="0.35">
      <c r="A43" s="1" t="s">
        <v>9</v>
      </c>
      <c r="C43" s="25"/>
      <c r="D43" s="1" t="s">
        <v>22</v>
      </c>
      <c r="E43" s="25"/>
      <c r="G43" s="1" t="s">
        <v>15</v>
      </c>
      <c r="I43" t="str">
        <f t="shared" si="1"/>
        <v/>
      </c>
      <c r="J43" t="str">
        <f t="shared" si="2"/>
        <v/>
      </c>
      <c r="N43" s="29">
        <f t="shared" si="4"/>
        <v>0</v>
      </c>
      <c r="AF43" s="36">
        <f t="shared" si="7"/>
        <v>0</v>
      </c>
    </row>
    <row r="44" spans="1:32" ht="15" thickBot="1" x14ac:dyDescent="0.35">
      <c r="A44" s="1" t="s">
        <v>14</v>
      </c>
      <c r="C44" s="25"/>
      <c r="D44" s="1" t="s">
        <v>22</v>
      </c>
      <c r="E44" s="25"/>
      <c r="G44" s="1" t="s">
        <v>7</v>
      </c>
      <c r="I44" t="str">
        <f t="shared" si="1"/>
        <v/>
      </c>
      <c r="J44" t="str">
        <f t="shared" si="2"/>
        <v/>
      </c>
      <c r="N44" s="29">
        <f t="shared" si="4"/>
        <v>0</v>
      </c>
      <c r="AF44" s="36">
        <f t="shared" si="7"/>
        <v>0</v>
      </c>
    </row>
    <row r="45" spans="1:32" ht="15" thickBot="1" x14ac:dyDescent="0.35">
      <c r="A45" s="1" t="s">
        <v>13</v>
      </c>
      <c r="C45" s="25"/>
      <c r="D45" s="1" t="s">
        <v>22</v>
      </c>
      <c r="E45" s="25"/>
      <c r="G45" s="1" t="s">
        <v>19</v>
      </c>
      <c r="I45" t="str">
        <f t="shared" si="1"/>
        <v/>
      </c>
      <c r="J45" t="str">
        <f t="shared" si="2"/>
        <v/>
      </c>
      <c r="N45" s="29">
        <f t="shared" si="4"/>
        <v>0</v>
      </c>
      <c r="AF45" s="36">
        <f t="shared" si="7"/>
        <v>0</v>
      </c>
    </row>
    <row r="46" spans="1:32" ht="15" thickBot="1" x14ac:dyDescent="0.35">
      <c r="A46" s="1" t="s">
        <v>11</v>
      </c>
      <c r="C46" s="25"/>
      <c r="D46" s="1" t="s">
        <v>22</v>
      </c>
      <c r="E46" s="25"/>
      <c r="G46" s="1" t="s">
        <v>8</v>
      </c>
      <c r="I46" t="str">
        <f t="shared" si="1"/>
        <v/>
      </c>
      <c r="J46" t="str">
        <f t="shared" si="2"/>
        <v/>
      </c>
      <c r="N46" s="29">
        <f t="shared" si="4"/>
        <v>0</v>
      </c>
      <c r="AF46" s="36">
        <f t="shared" si="7"/>
        <v>0</v>
      </c>
    </row>
    <row r="47" spans="1:32" ht="15" thickBot="1" x14ac:dyDescent="0.35">
      <c r="A47" s="1" t="s">
        <v>18</v>
      </c>
      <c r="C47" s="25"/>
      <c r="D47" s="1" t="s">
        <v>22</v>
      </c>
      <c r="E47" s="25"/>
      <c r="G47" s="1" t="s">
        <v>20</v>
      </c>
      <c r="I47" t="str">
        <f t="shared" si="1"/>
        <v/>
      </c>
      <c r="J47" t="str">
        <f t="shared" si="2"/>
        <v/>
      </c>
      <c r="N47" s="29">
        <f t="shared" si="4"/>
        <v>0</v>
      </c>
      <c r="AF47" s="36">
        <f t="shared" si="7"/>
        <v>0</v>
      </c>
    </row>
    <row r="48" spans="1:32" ht="15" thickBot="1" x14ac:dyDescent="0.35">
      <c r="A48" s="1" t="s">
        <v>2</v>
      </c>
      <c r="C48" s="25"/>
      <c r="D48" s="1" t="s">
        <v>22</v>
      </c>
      <c r="E48" s="25"/>
      <c r="G48" s="1" t="s">
        <v>17</v>
      </c>
      <c r="I48" t="str">
        <f t="shared" si="1"/>
        <v/>
      </c>
      <c r="J48" t="str">
        <f t="shared" si="2"/>
        <v/>
      </c>
      <c r="N48" s="29">
        <f t="shared" si="4"/>
        <v>0</v>
      </c>
      <c r="AF48" s="36">
        <f t="shared" si="7"/>
        <v>0</v>
      </c>
    </row>
    <row r="49" spans="1:32" ht="15" thickBot="1" x14ac:dyDescent="0.35">
      <c r="A49" s="1" t="s">
        <v>16</v>
      </c>
      <c r="C49" s="25"/>
      <c r="D49" s="1" t="s">
        <v>22</v>
      </c>
      <c r="E49" s="25"/>
      <c r="G49" s="1" t="s">
        <v>10</v>
      </c>
      <c r="I49" t="str">
        <f t="shared" si="1"/>
        <v/>
      </c>
      <c r="J49" t="str">
        <f t="shared" si="2"/>
        <v/>
      </c>
      <c r="N49" s="29">
        <f t="shared" si="4"/>
        <v>0</v>
      </c>
      <c r="AF49" s="36">
        <f t="shared" si="7"/>
        <v>0</v>
      </c>
    </row>
    <row r="50" spans="1:32" ht="15" thickBot="1" x14ac:dyDescent="0.35">
      <c r="A50" s="1" t="s">
        <v>3</v>
      </c>
      <c r="C50" s="25"/>
      <c r="D50" s="1" t="s">
        <v>22</v>
      </c>
      <c r="E50" s="25"/>
      <c r="G50" s="1" t="s">
        <v>6</v>
      </c>
      <c r="I50" t="str">
        <f t="shared" si="1"/>
        <v/>
      </c>
      <c r="J50" t="str">
        <f t="shared" si="2"/>
        <v/>
      </c>
      <c r="N50" s="29">
        <f t="shared" si="4"/>
        <v>0</v>
      </c>
      <c r="AF50" s="36">
        <f t="shared" si="7"/>
        <v>0</v>
      </c>
    </row>
    <row r="51" spans="1:32" ht="15" thickBot="1" x14ac:dyDescent="0.35">
      <c r="A51" s="1" t="s">
        <v>1</v>
      </c>
      <c r="C51" s="25"/>
      <c r="D51" s="1" t="s">
        <v>22</v>
      </c>
      <c r="E51" s="25"/>
      <c r="G51" s="1" t="s">
        <v>4</v>
      </c>
      <c r="I51" t="str">
        <f t="shared" si="1"/>
        <v/>
      </c>
      <c r="J51" t="str">
        <f t="shared" si="2"/>
        <v/>
      </c>
      <c r="N51" s="29">
        <f t="shared" si="4"/>
        <v>0</v>
      </c>
      <c r="AF51" s="36">
        <f t="shared" si="7"/>
        <v>0</v>
      </c>
    </row>
    <row r="52" spans="1:32" x14ac:dyDescent="0.3">
      <c r="I52" t="str">
        <f t="shared" si="1"/>
        <v/>
      </c>
      <c r="J52" t="str">
        <f t="shared" si="2"/>
        <v/>
      </c>
    </row>
    <row r="53" spans="1:32" ht="18" x14ac:dyDescent="0.3">
      <c r="A53" s="26" t="s">
        <v>32</v>
      </c>
      <c r="B53" s="27"/>
      <c r="C53" s="22"/>
      <c r="D53" s="27"/>
      <c r="E53" s="22"/>
      <c r="F53" s="27"/>
      <c r="G53" s="28"/>
      <c r="I53" t="str">
        <f t="shared" si="1"/>
        <v/>
      </c>
      <c r="J53" t="str">
        <f t="shared" si="2"/>
        <v/>
      </c>
    </row>
    <row r="54" spans="1:32" ht="15" thickBot="1" x14ac:dyDescent="0.35">
      <c r="I54" t="str">
        <f t="shared" si="1"/>
        <v/>
      </c>
      <c r="J54" t="str">
        <f t="shared" si="2"/>
        <v/>
      </c>
    </row>
    <row r="55" spans="1:32" ht="15" thickBot="1" x14ac:dyDescent="0.35">
      <c r="A55" s="1" t="s">
        <v>12</v>
      </c>
      <c r="C55" s="25"/>
      <c r="D55" s="1" t="s">
        <v>22</v>
      </c>
      <c r="E55" s="25"/>
      <c r="G55" s="1" t="s">
        <v>10</v>
      </c>
      <c r="I55" t="str">
        <f t="shared" si="1"/>
        <v/>
      </c>
      <c r="J55" t="str">
        <f t="shared" si="2"/>
        <v/>
      </c>
      <c r="N55" s="29">
        <f t="shared" si="4"/>
        <v>0</v>
      </c>
      <c r="AF55" s="36">
        <f t="shared" ref="AF55:AF64" si="8">IF(AND(C55&lt;&gt;"",E55&lt;&gt;""),1,0)</f>
        <v>0</v>
      </c>
    </row>
    <row r="56" spans="1:32" ht="15" thickBot="1" x14ac:dyDescent="0.35">
      <c r="A56" s="1" t="s">
        <v>2</v>
      </c>
      <c r="C56" s="25"/>
      <c r="D56" s="1" t="s">
        <v>22</v>
      </c>
      <c r="E56" s="25"/>
      <c r="G56" s="1" t="s">
        <v>11</v>
      </c>
      <c r="I56" t="str">
        <f t="shared" si="1"/>
        <v/>
      </c>
      <c r="J56" t="str">
        <f t="shared" si="2"/>
        <v/>
      </c>
      <c r="N56" s="29">
        <f t="shared" si="4"/>
        <v>0</v>
      </c>
      <c r="AF56" s="36">
        <f t="shared" si="8"/>
        <v>0</v>
      </c>
    </row>
    <row r="57" spans="1:32" ht="15" thickBot="1" x14ac:dyDescent="0.35">
      <c r="A57" s="1" t="s">
        <v>17</v>
      </c>
      <c r="C57" s="25"/>
      <c r="D57" s="1" t="s">
        <v>22</v>
      </c>
      <c r="E57" s="25"/>
      <c r="G57" s="1" t="s">
        <v>18</v>
      </c>
      <c r="I57" t="str">
        <f t="shared" si="1"/>
        <v/>
      </c>
      <c r="J57" t="str">
        <f t="shared" si="2"/>
        <v/>
      </c>
      <c r="N57" s="29">
        <f t="shared" si="4"/>
        <v>0</v>
      </c>
      <c r="AF57" s="36">
        <f t="shared" si="8"/>
        <v>0</v>
      </c>
    </row>
    <row r="58" spans="1:32" ht="15" thickBot="1" x14ac:dyDescent="0.35">
      <c r="A58" s="1" t="s">
        <v>8</v>
      </c>
      <c r="C58" s="25"/>
      <c r="D58" s="1" t="s">
        <v>22</v>
      </c>
      <c r="E58" s="25"/>
      <c r="G58" s="1" t="s">
        <v>13</v>
      </c>
      <c r="I58" t="str">
        <f t="shared" si="1"/>
        <v/>
      </c>
      <c r="J58" t="str">
        <f t="shared" si="2"/>
        <v/>
      </c>
      <c r="N58" s="29">
        <f t="shared" si="4"/>
        <v>0</v>
      </c>
      <c r="AF58" s="36">
        <f t="shared" si="8"/>
        <v>0</v>
      </c>
    </row>
    <row r="59" spans="1:32" ht="15" thickBot="1" x14ac:dyDescent="0.35">
      <c r="A59" s="1" t="s">
        <v>19</v>
      </c>
      <c r="C59" s="25"/>
      <c r="D59" s="1" t="s">
        <v>22</v>
      </c>
      <c r="E59" s="25"/>
      <c r="G59" s="1" t="s">
        <v>4</v>
      </c>
      <c r="I59" t="str">
        <f t="shared" si="1"/>
        <v/>
      </c>
      <c r="J59" t="str">
        <f t="shared" si="2"/>
        <v/>
      </c>
      <c r="N59" s="29">
        <f t="shared" si="4"/>
        <v>0</v>
      </c>
      <c r="AF59" s="36">
        <f t="shared" si="8"/>
        <v>0</v>
      </c>
    </row>
    <row r="60" spans="1:32" ht="15" thickBot="1" x14ac:dyDescent="0.35">
      <c r="A60" s="1" t="s">
        <v>16</v>
      </c>
      <c r="C60" s="25"/>
      <c r="D60" s="1" t="s">
        <v>22</v>
      </c>
      <c r="E60" s="25"/>
      <c r="G60" s="1" t="s">
        <v>6</v>
      </c>
      <c r="I60" t="str">
        <f t="shared" si="1"/>
        <v/>
      </c>
      <c r="J60" t="str">
        <f t="shared" si="2"/>
        <v/>
      </c>
      <c r="N60" s="29">
        <f t="shared" si="4"/>
        <v>0</v>
      </c>
      <c r="AF60" s="36">
        <f t="shared" si="8"/>
        <v>0</v>
      </c>
    </row>
    <row r="61" spans="1:32" ht="15" thickBot="1" x14ac:dyDescent="0.35">
      <c r="A61" s="1" t="s">
        <v>1</v>
      </c>
      <c r="C61" s="25"/>
      <c r="D61" s="1" t="s">
        <v>22</v>
      </c>
      <c r="E61" s="25"/>
      <c r="G61" s="1" t="s">
        <v>9</v>
      </c>
      <c r="I61" t="str">
        <f t="shared" si="1"/>
        <v/>
      </c>
      <c r="J61" t="str">
        <f t="shared" si="2"/>
        <v/>
      </c>
      <c r="N61" s="29">
        <f t="shared" si="4"/>
        <v>0</v>
      </c>
      <c r="AF61" s="36">
        <f t="shared" si="8"/>
        <v>0</v>
      </c>
    </row>
    <row r="62" spans="1:32" ht="15" thickBot="1" x14ac:dyDescent="0.35">
      <c r="A62" s="1" t="s">
        <v>7</v>
      </c>
      <c r="C62" s="25"/>
      <c r="D62" s="1" t="s">
        <v>22</v>
      </c>
      <c r="E62" s="25"/>
      <c r="G62" s="1" t="s">
        <v>15</v>
      </c>
      <c r="I62" t="str">
        <f t="shared" si="1"/>
        <v/>
      </c>
      <c r="J62" t="str">
        <f t="shared" si="2"/>
        <v/>
      </c>
      <c r="N62" s="29">
        <f t="shared" si="4"/>
        <v>0</v>
      </c>
      <c r="AF62" s="36">
        <f t="shared" si="8"/>
        <v>0</v>
      </c>
    </row>
    <row r="63" spans="1:32" ht="15" thickBot="1" x14ac:dyDescent="0.35">
      <c r="A63" s="1" t="s">
        <v>20</v>
      </c>
      <c r="C63" s="25"/>
      <c r="D63" s="1" t="s">
        <v>22</v>
      </c>
      <c r="E63" s="25"/>
      <c r="G63" s="1" t="s">
        <v>3</v>
      </c>
      <c r="I63" t="str">
        <f t="shared" si="1"/>
        <v/>
      </c>
      <c r="J63" t="str">
        <f t="shared" si="2"/>
        <v/>
      </c>
      <c r="N63" s="29">
        <f t="shared" si="4"/>
        <v>0</v>
      </c>
      <c r="AF63" s="36">
        <f t="shared" si="8"/>
        <v>0</v>
      </c>
    </row>
    <row r="64" spans="1:32" ht="15" thickBot="1" x14ac:dyDescent="0.35">
      <c r="A64" s="1" t="s">
        <v>14</v>
      </c>
      <c r="C64" s="25"/>
      <c r="D64" s="1" t="s">
        <v>22</v>
      </c>
      <c r="E64" s="25"/>
      <c r="G64" s="1" t="s">
        <v>5</v>
      </c>
      <c r="I64" t="str">
        <f t="shared" si="1"/>
        <v/>
      </c>
      <c r="J64" t="str">
        <f t="shared" si="2"/>
        <v/>
      </c>
      <c r="N64" s="29">
        <f t="shared" si="4"/>
        <v>0</v>
      </c>
      <c r="AF64" s="36">
        <f t="shared" si="8"/>
        <v>0</v>
      </c>
    </row>
    <row r="65" spans="1:32" x14ac:dyDescent="0.3">
      <c r="I65" t="str">
        <f t="shared" si="1"/>
        <v/>
      </c>
      <c r="J65" t="str">
        <f t="shared" si="2"/>
        <v/>
      </c>
    </row>
    <row r="66" spans="1:32" ht="18" x14ac:dyDescent="0.3">
      <c r="A66" s="26" t="s">
        <v>33</v>
      </c>
      <c r="B66" s="27"/>
      <c r="C66" s="22"/>
      <c r="D66" s="27"/>
      <c r="E66" s="22"/>
      <c r="F66" s="27"/>
      <c r="G66" s="28"/>
      <c r="I66" t="str">
        <f t="shared" si="1"/>
        <v/>
      </c>
      <c r="J66" t="str">
        <f t="shared" si="2"/>
        <v/>
      </c>
    </row>
    <row r="67" spans="1:32" ht="15" thickBot="1" x14ac:dyDescent="0.35">
      <c r="I67" t="str">
        <f t="shared" si="1"/>
        <v/>
      </c>
      <c r="J67" t="str">
        <f t="shared" si="2"/>
        <v/>
      </c>
    </row>
    <row r="68" spans="1:32" ht="15" thickBot="1" x14ac:dyDescent="0.35">
      <c r="A68" s="1" t="s">
        <v>13</v>
      </c>
      <c r="C68" s="25"/>
      <c r="D68" s="1" t="s">
        <v>22</v>
      </c>
      <c r="E68" s="25"/>
      <c r="G68" s="1" t="s">
        <v>20</v>
      </c>
      <c r="I68" t="str">
        <f t="shared" ref="I68:I131" si="9">IF(C68="","",IF(C68&gt;E68,3,IF(C68=E68,1,0)))</f>
        <v/>
      </c>
      <c r="J68" t="str">
        <f t="shared" ref="J68:J131" si="10">IF(E68="","",IF(E68&gt;C68,3,IF(E68=C68,1,0)))</f>
        <v/>
      </c>
      <c r="N68" s="29">
        <f t="shared" si="4"/>
        <v>0</v>
      </c>
      <c r="AF68" s="36">
        <f t="shared" ref="AF68:AF77" si="11">IF(AND(C68&lt;&gt;"",E68&lt;&gt;""),1,0)</f>
        <v>0</v>
      </c>
    </row>
    <row r="69" spans="1:32" ht="15" thickBot="1" x14ac:dyDescent="0.35">
      <c r="A69" s="1" t="s">
        <v>5</v>
      </c>
      <c r="C69" s="25"/>
      <c r="D69" s="1" t="s">
        <v>22</v>
      </c>
      <c r="E69" s="25"/>
      <c r="G69" s="1" t="s">
        <v>17</v>
      </c>
      <c r="I69" t="str">
        <f t="shared" si="9"/>
        <v/>
      </c>
      <c r="J69" t="str">
        <f t="shared" si="10"/>
        <v/>
      </c>
      <c r="N69" s="29">
        <f t="shared" si="4"/>
        <v>0</v>
      </c>
      <c r="AF69" s="36">
        <f t="shared" si="11"/>
        <v>0</v>
      </c>
    </row>
    <row r="70" spans="1:32" ht="15" thickBot="1" x14ac:dyDescent="0.35">
      <c r="A70" s="1" t="s">
        <v>9</v>
      </c>
      <c r="C70" s="25"/>
      <c r="D70" s="1" t="s">
        <v>22</v>
      </c>
      <c r="E70" s="25"/>
      <c r="G70" s="1" t="s">
        <v>19</v>
      </c>
      <c r="I70" t="str">
        <f t="shared" si="9"/>
        <v/>
      </c>
      <c r="J70" t="str">
        <f t="shared" si="10"/>
        <v/>
      </c>
      <c r="N70" s="29">
        <f t="shared" si="4"/>
        <v>0</v>
      </c>
      <c r="AF70" s="36">
        <f t="shared" si="11"/>
        <v>0</v>
      </c>
    </row>
    <row r="71" spans="1:32" ht="15" thickBot="1" x14ac:dyDescent="0.35">
      <c r="A71" s="1" t="s">
        <v>3</v>
      </c>
      <c r="C71" s="25"/>
      <c r="D71" s="1" t="s">
        <v>22</v>
      </c>
      <c r="E71" s="25"/>
      <c r="G71" s="1" t="s">
        <v>7</v>
      </c>
      <c r="I71" t="str">
        <f t="shared" si="9"/>
        <v/>
      </c>
      <c r="J71" t="str">
        <f t="shared" si="10"/>
        <v/>
      </c>
      <c r="N71" s="29">
        <f t="shared" si="4"/>
        <v>0</v>
      </c>
      <c r="AF71" s="36">
        <f t="shared" si="11"/>
        <v>0</v>
      </c>
    </row>
    <row r="72" spans="1:32" ht="15" thickBot="1" x14ac:dyDescent="0.35">
      <c r="A72" s="1" t="s">
        <v>15</v>
      </c>
      <c r="C72" s="25"/>
      <c r="D72" s="1" t="s">
        <v>22</v>
      </c>
      <c r="E72" s="25"/>
      <c r="G72" s="1" t="s">
        <v>2</v>
      </c>
      <c r="I72" t="str">
        <f t="shared" si="9"/>
        <v/>
      </c>
      <c r="J72" t="str">
        <f t="shared" si="10"/>
        <v/>
      </c>
      <c r="N72" s="29">
        <f t="shared" si="4"/>
        <v>0</v>
      </c>
      <c r="AF72" s="36">
        <f t="shared" si="11"/>
        <v>0</v>
      </c>
    </row>
    <row r="73" spans="1:32" ht="15" thickBot="1" x14ac:dyDescent="0.35">
      <c r="A73" s="1" t="s">
        <v>18</v>
      </c>
      <c r="C73" s="25"/>
      <c r="D73" s="1" t="s">
        <v>22</v>
      </c>
      <c r="E73" s="25"/>
      <c r="G73" s="1" t="s">
        <v>16</v>
      </c>
      <c r="I73" t="str">
        <f t="shared" si="9"/>
        <v/>
      </c>
      <c r="J73" t="str">
        <f t="shared" si="10"/>
        <v/>
      </c>
      <c r="N73" s="29">
        <f t="shared" si="4"/>
        <v>0</v>
      </c>
      <c r="AF73" s="36">
        <f t="shared" si="11"/>
        <v>0</v>
      </c>
    </row>
    <row r="74" spans="1:32" ht="15" thickBot="1" x14ac:dyDescent="0.35">
      <c r="A74" s="1" t="s">
        <v>11</v>
      </c>
      <c r="C74" s="25"/>
      <c r="D74" s="1" t="s">
        <v>22</v>
      </c>
      <c r="E74" s="25"/>
      <c r="G74" s="1" t="s">
        <v>1</v>
      </c>
      <c r="I74" t="str">
        <f t="shared" si="9"/>
        <v/>
      </c>
      <c r="J74" t="str">
        <f t="shared" si="10"/>
        <v/>
      </c>
      <c r="N74" s="29">
        <f t="shared" si="4"/>
        <v>0</v>
      </c>
      <c r="AF74" s="36">
        <f t="shared" si="11"/>
        <v>0</v>
      </c>
    </row>
    <row r="75" spans="1:32" ht="15" thickBot="1" x14ac:dyDescent="0.35">
      <c r="A75" s="1" t="s">
        <v>10</v>
      </c>
      <c r="C75" s="25"/>
      <c r="D75" s="1" t="s">
        <v>22</v>
      </c>
      <c r="E75" s="25"/>
      <c r="G75" s="1" t="s">
        <v>8</v>
      </c>
      <c r="I75" t="str">
        <f t="shared" si="9"/>
        <v/>
      </c>
      <c r="J75" t="str">
        <f t="shared" si="10"/>
        <v/>
      </c>
      <c r="N75" s="29">
        <f t="shared" si="4"/>
        <v>0</v>
      </c>
      <c r="AF75" s="36">
        <f t="shared" si="11"/>
        <v>0</v>
      </c>
    </row>
    <row r="76" spans="1:32" ht="15" thickBot="1" x14ac:dyDescent="0.35">
      <c r="A76" s="1" t="s">
        <v>4</v>
      </c>
      <c r="C76" s="25"/>
      <c r="D76" s="1" t="s">
        <v>22</v>
      </c>
      <c r="E76" s="25"/>
      <c r="G76" s="1" t="s">
        <v>12</v>
      </c>
      <c r="I76" t="str">
        <f t="shared" si="9"/>
        <v/>
      </c>
      <c r="J76" t="str">
        <f t="shared" si="10"/>
        <v/>
      </c>
      <c r="N76" s="29">
        <f t="shared" si="4"/>
        <v>0</v>
      </c>
      <c r="AF76" s="36">
        <f t="shared" si="11"/>
        <v>0</v>
      </c>
    </row>
    <row r="77" spans="1:32" ht="15" thickBot="1" x14ac:dyDescent="0.35">
      <c r="A77" s="1" t="s">
        <v>6</v>
      </c>
      <c r="C77" s="25"/>
      <c r="D77" s="1" t="s">
        <v>22</v>
      </c>
      <c r="E77" s="25"/>
      <c r="G77" s="1" t="s">
        <v>14</v>
      </c>
      <c r="I77" t="str">
        <f t="shared" si="9"/>
        <v/>
      </c>
      <c r="J77" t="str">
        <f t="shared" si="10"/>
        <v/>
      </c>
      <c r="N77" s="29">
        <f t="shared" ref="N77:N140" si="12">C77</f>
        <v>0</v>
      </c>
      <c r="AF77" s="36">
        <f t="shared" si="11"/>
        <v>0</v>
      </c>
    </row>
    <row r="78" spans="1:32" x14ac:dyDescent="0.3">
      <c r="I78" t="str">
        <f t="shared" si="9"/>
        <v/>
      </c>
      <c r="J78" t="str">
        <f t="shared" si="10"/>
        <v/>
      </c>
    </row>
    <row r="79" spans="1:32" ht="18" x14ac:dyDescent="0.3">
      <c r="A79" s="26" t="s">
        <v>34</v>
      </c>
      <c r="B79" s="27"/>
      <c r="C79" s="22"/>
      <c r="D79" s="27"/>
      <c r="E79" s="22"/>
      <c r="F79" s="27"/>
      <c r="G79" s="28"/>
      <c r="I79" t="str">
        <f t="shared" si="9"/>
        <v/>
      </c>
      <c r="J79" t="str">
        <f t="shared" si="10"/>
        <v/>
      </c>
    </row>
    <row r="80" spans="1:32" ht="15" thickBot="1" x14ac:dyDescent="0.35">
      <c r="I80" t="str">
        <f t="shared" si="9"/>
        <v/>
      </c>
      <c r="J80" t="str">
        <f t="shared" si="10"/>
        <v/>
      </c>
    </row>
    <row r="81" spans="1:32" ht="15" thickBot="1" x14ac:dyDescent="0.35">
      <c r="A81" s="1" t="s">
        <v>4</v>
      </c>
      <c r="C81" s="25"/>
      <c r="D81" s="1" t="s">
        <v>22</v>
      </c>
      <c r="E81" s="25"/>
      <c r="G81" s="1" t="s">
        <v>15</v>
      </c>
      <c r="I81" t="str">
        <f t="shared" si="9"/>
        <v/>
      </c>
      <c r="J81" t="str">
        <f t="shared" si="10"/>
        <v/>
      </c>
      <c r="N81" s="29">
        <f t="shared" si="12"/>
        <v>0</v>
      </c>
      <c r="AF81" s="36">
        <f t="shared" ref="AF81:AF90" si="13">IF(AND(C81&lt;&gt;"",E81&lt;&gt;""),1,0)</f>
        <v>0</v>
      </c>
    </row>
    <row r="82" spans="1:32" ht="15" thickBot="1" x14ac:dyDescent="0.35">
      <c r="A82" s="1" t="s">
        <v>11</v>
      </c>
      <c r="C82" s="25"/>
      <c r="D82" s="1" t="s">
        <v>22</v>
      </c>
      <c r="E82" s="25"/>
      <c r="G82" s="1" t="s">
        <v>13</v>
      </c>
      <c r="I82" t="str">
        <f t="shared" si="9"/>
        <v/>
      </c>
      <c r="J82" t="str">
        <f t="shared" si="10"/>
        <v/>
      </c>
      <c r="N82" s="29">
        <f t="shared" si="12"/>
        <v>0</v>
      </c>
      <c r="AF82" s="36">
        <f t="shared" si="13"/>
        <v>0</v>
      </c>
    </row>
    <row r="83" spans="1:32" ht="15" thickBot="1" x14ac:dyDescent="0.35">
      <c r="A83" s="1" t="s">
        <v>9</v>
      </c>
      <c r="C83" s="25"/>
      <c r="D83" s="1" t="s">
        <v>22</v>
      </c>
      <c r="E83" s="25"/>
      <c r="G83" s="1" t="s">
        <v>14</v>
      </c>
      <c r="I83" t="str">
        <f t="shared" si="9"/>
        <v/>
      </c>
      <c r="J83" t="str">
        <f t="shared" si="10"/>
        <v/>
      </c>
      <c r="N83" s="29">
        <f t="shared" si="12"/>
        <v>0</v>
      </c>
      <c r="AF83" s="36">
        <f t="shared" si="13"/>
        <v>0</v>
      </c>
    </row>
    <row r="84" spans="1:32" ht="15" thickBot="1" x14ac:dyDescent="0.35">
      <c r="A84" s="1" t="s">
        <v>5</v>
      </c>
      <c r="C84" s="25"/>
      <c r="D84" s="1" t="s">
        <v>22</v>
      </c>
      <c r="E84" s="25"/>
      <c r="G84" s="1" t="s">
        <v>20</v>
      </c>
      <c r="I84" t="str">
        <f t="shared" si="9"/>
        <v/>
      </c>
      <c r="J84" t="str">
        <f t="shared" si="10"/>
        <v/>
      </c>
      <c r="N84" s="29">
        <f t="shared" si="12"/>
        <v>0</v>
      </c>
      <c r="AF84" s="36">
        <f t="shared" si="13"/>
        <v>0</v>
      </c>
    </row>
    <row r="85" spans="1:32" ht="15" thickBot="1" x14ac:dyDescent="0.35">
      <c r="A85" s="1" t="s">
        <v>7</v>
      </c>
      <c r="C85" s="25"/>
      <c r="D85" s="1" t="s">
        <v>22</v>
      </c>
      <c r="E85" s="25"/>
      <c r="G85" s="1" t="s">
        <v>18</v>
      </c>
      <c r="I85" t="str">
        <f t="shared" si="9"/>
        <v/>
      </c>
      <c r="J85" t="str">
        <f t="shared" si="10"/>
        <v/>
      </c>
      <c r="N85" s="29">
        <f t="shared" si="12"/>
        <v>0</v>
      </c>
      <c r="AF85" s="36">
        <f t="shared" si="13"/>
        <v>0</v>
      </c>
    </row>
    <row r="86" spans="1:32" ht="15" thickBot="1" x14ac:dyDescent="0.35">
      <c r="A86" s="1" t="s">
        <v>19</v>
      </c>
      <c r="C86" s="25"/>
      <c r="D86" s="1" t="s">
        <v>22</v>
      </c>
      <c r="E86" s="25"/>
      <c r="G86" s="1" t="s">
        <v>10</v>
      </c>
      <c r="I86" t="str">
        <f t="shared" si="9"/>
        <v/>
      </c>
      <c r="J86" t="str">
        <f t="shared" si="10"/>
        <v/>
      </c>
      <c r="N86" s="29">
        <f t="shared" si="12"/>
        <v>0</v>
      </c>
      <c r="AF86" s="36">
        <f t="shared" si="13"/>
        <v>0</v>
      </c>
    </row>
    <row r="87" spans="1:32" ht="15" thickBot="1" x14ac:dyDescent="0.35">
      <c r="A87" s="1" t="s">
        <v>8</v>
      </c>
      <c r="C87" s="25"/>
      <c r="D87" s="1" t="s">
        <v>22</v>
      </c>
      <c r="E87" s="25"/>
      <c r="G87" s="1" t="s">
        <v>17</v>
      </c>
      <c r="I87" t="str">
        <f t="shared" si="9"/>
        <v/>
      </c>
      <c r="J87" t="str">
        <f t="shared" si="10"/>
        <v/>
      </c>
      <c r="N87" s="29">
        <f t="shared" si="12"/>
        <v>0</v>
      </c>
      <c r="AF87" s="36">
        <f t="shared" si="13"/>
        <v>0</v>
      </c>
    </row>
    <row r="88" spans="1:32" ht="15" thickBot="1" x14ac:dyDescent="0.35">
      <c r="A88" s="1" t="s">
        <v>1</v>
      </c>
      <c r="C88" s="25"/>
      <c r="D88" s="1" t="s">
        <v>22</v>
      </c>
      <c r="E88" s="25"/>
      <c r="G88" s="1" t="s">
        <v>12</v>
      </c>
      <c r="I88" t="str">
        <f t="shared" si="9"/>
        <v/>
      </c>
      <c r="J88" t="str">
        <f t="shared" si="10"/>
        <v/>
      </c>
      <c r="N88" s="29">
        <f t="shared" si="12"/>
        <v>0</v>
      </c>
      <c r="AF88" s="36">
        <f t="shared" si="13"/>
        <v>0</v>
      </c>
    </row>
    <row r="89" spans="1:32" ht="15" thickBot="1" x14ac:dyDescent="0.35">
      <c r="A89" s="1" t="s">
        <v>16</v>
      </c>
      <c r="C89" s="25"/>
      <c r="D89" s="1" t="s">
        <v>22</v>
      </c>
      <c r="E89" s="25"/>
      <c r="G89" s="1" t="s">
        <v>3</v>
      </c>
      <c r="I89" t="str">
        <f t="shared" si="9"/>
        <v/>
      </c>
      <c r="J89" t="str">
        <f t="shared" si="10"/>
        <v/>
      </c>
      <c r="N89" s="29">
        <f t="shared" si="12"/>
        <v>0</v>
      </c>
      <c r="AF89" s="36">
        <f t="shared" si="13"/>
        <v>0</v>
      </c>
    </row>
    <row r="90" spans="1:32" ht="15" thickBot="1" x14ac:dyDescent="0.35">
      <c r="A90" s="1" t="s">
        <v>2</v>
      </c>
      <c r="C90" s="25"/>
      <c r="D90" s="1" t="s">
        <v>22</v>
      </c>
      <c r="E90" s="25"/>
      <c r="G90" s="1" t="s">
        <v>6</v>
      </c>
      <c r="I90" t="str">
        <f t="shared" si="9"/>
        <v/>
      </c>
      <c r="J90" t="str">
        <f t="shared" si="10"/>
        <v/>
      </c>
      <c r="N90" s="29">
        <f t="shared" si="12"/>
        <v>0</v>
      </c>
      <c r="AF90" s="36">
        <f t="shared" si="13"/>
        <v>0</v>
      </c>
    </row>
    <row r="91" spans="1:32" x14ac:dyDescent="0.3">
      <c r="I91" t="str">
        <f t="shared" si="9"/>
        <v/>
      </c>
      <c r="J91" t="str">
        <f t="shared" si="10"/>
        <v/>
      </c>
    </row>
    <row r="92" spans="1:32" ht="18" x14ac:dyDescent="0.3">
      <c r="A92" s="26" t="s">
        <v>35</v>
      </c>
      <c r="B92" s="27"/>
      <c r="C92" s="22"/>
      <c r="D92" s="27"/>
      <c r="E92" s="22"/>
      <c r="F92" s="27"/>
      <c r="G92" s="28"/>
      <c r="I92" t="str">
        <f t="shared" si="9"/>
        <v/>
      </c>
      <c r="J92" t="str">
        <f t="shared" si="10"/>
        <v/>
      </c>
    </row>
    <row r="93" spans="1:32" ht="15" thickBot="1" x14ac:dyDescent="0.35">
      <c r="I93" t="str">
        <f t="shared" si="9"/>
        <v/>
      </c>
      <c r="J93" t="str">
        <f t="shared" si="10"/>
        <v/>
      </c>
    </row>
    <row r="94" spans="1:32" ht="15" thickBot="1" x14ac:dyDescent="0.35">
      <c r="A94" s="1" t="s">
        <v>7</v>
      </c>
      <c r="C94" s="25"/>
      <c r="D94" s="1" t="s">
        <v>22</v>
      </c>
      <c r="E94" s="25"/>
      <c r="G94" s="1" t="s">
        <v>4</v>
      </c>
      <c r="I94" t="str">
        <f t="shared" si="9"/>
        <v/>
      </c>
      <c r="J94" t="str">
        <f t="shared" si="10"/>
        <v/>
      </c>
      <c r="N94" s="29">
        <f t="shared" si="12"/>
        <v>0</v>
      </c>
      <c r="AF94" s="36">
        <f t="shared" ref="AF94:AF103" si="14">IF(AND(C94&lt;&gt;"",E94&lt;&gt;""),1,0)</f>
        <v>0</v>
      </c>
    </row>
    <row r="95" spans="1:32" ht="15" thickBot="1" x14ac:dyDescent="0.35">
      <c r="A95" s="1" t="s">
        <v>18</v>
      </c>
      <c r="C95" s="25"/>
      <c r="D95" s="1" t="s">
        <v>22</v>
      </c>
      <c r="E95" s="25"/>
      <c r="G95" s="1" t="s">
        <v>2</v>
      </c>
      <c r="I95" t="str">
        <f t="shared" si="9"/>
        <v/>
      </c>
      <c r="J95" t="str">
        <f t="shared" si="10"/>
        <v/>
      </c>
      <c r="N95" s="29">
        <f t="shared" si="12"/>
        <v>0</v>
      </c>
      <c r="AF95" s="36">
        <f t="shared" si="14"/>
        <v>0</v>
      </c>
    </row>
    <row r="96" spans="1:32" ht="15" thickBot="1" x14ac:dyDescent="0.35">
      <c r="A96" s="1" t="s">
        <v>15</v>
      </c>
      <c r="C96" s="25"/>
      <c r="D96" s="1" t="s">
        <v>22</v>
      </c>
      <c r="E96" s="25"/>
      <c r="G96" s="1" t="s">
        <v>13</v>
      </c>
      <c r="I96" t="str">
        <f t="shared" si="9"/>
        <v/>
      </c>
      <c r="J96" t="str">
        <f t="shared" si="10"/>
        <v/>
      </c>
      <c r="N96" s="29">
        <f t="shared" si="12"/>
        <v>0</v>
      </c>
      <c r="AF96" s="36">
        <f t="shared" si="14"/>
        <v>0</v>
      </c>
    </row>
    <row r="97" spans="1:32" ht="15" thickBot="1" x14ac:dyDescent="0.35">
      <c r="A97" s="1" t="s">
        <v>17</v>
      </c>
      <c r="C97" s="25"/>
      <c r="D97" s="1" t="s">
        <v>22</v>
      </c>
      <c r="E97" s="25"/>
      <c r="G97" s="1" t="s">
        <v>1</v>
      </c>
      <c r="I97" t="str">
        <f t="shared" si="9"/>
        <v/>
      </c>
      <c r="J97" t="str">
        <f t="shared" si="10"/>
        <v/>
      </c>
      <c r="N97" s="29">
        <f t="shared" si="12"/>
        <v>0</v>
      </c>
      <c r="AF97" s="36">
        <f t="shared" si="14"/>
        <v>0</v>
      </c>
    </row>
    <row r="98" spans="1:32" ht="15" thickBot="1" x14ac:dyDescent="0.35">
      <c r="A98" s="1" t="s">
        <v>12</v>
      </c>
      <c r="C98" s="25"/>
      <c r="D98" s="1" t="s">
        <v>22</v>
      </c>
      <c r="E98" s="25"/>
      <c r="G98" s="1" t="s">
        <v>11</v>
      </c>
      <c r="I98" t="str">
        <f t="shared" si="9"/>
        <v/>
      </c>
      <c r="J98" t="str">
        <f t="shared" si="10"/>
        <v/>
      </c>
      <c r="N98" s="29">
        <f t="shared" si="12"/>
        <v>0</v>
      </c>
      <c r="AF98" s="36">
        <f t="shared" si="14"/>
        <v>0</v>
      </c>
    </row>
    <row r="99" spans="1:32" ht="15" thickBot="1" x14ac:dyDescent="0.35">
      <c r="A99" s="1" t="s">
        <v>3</v>
      </c>
      <c r="C99" s="25"/>
      <c r="D99" s="1" t="s">
        <v>22</v>
      </c>
      <c r="E99" s="25"/>
      <c r="G99" s="1" t="s">
        <v>19</v>
      </c>
      <c r="I99" t="str">
        <f t="shared" si="9"/>
        <v/>
      </c>
      <c r="J99" t="str">
        <f t="shared" si="10"/>
        <v/>
      </c>
      <c r="N99" s="29">
        <f t="shared" si="12"/>
        <v>0</v>
      </c>
      <c r="AF99" s="36">
        <f t="shared" si="14"/>
        <v>0</v>
      </c>
    </row>
    <row r="100" spans="1:32" ht="15" thickBot="1" x14ac:dyDescent="0.35">
      <c r="A100" s="1" t="s">
        <v>10</v>
      </c>
      <c r="C100" s="25"/>
      <c r="D100" s="1" t="s">
        <v>22</v>
      </c>
      <c r="E100" s="25"/>
      <c r="G100" s="1" t="s">
        <v>9</v>
      </c>
      <c r="I100" t="str">
        <f t="shared" si="9"/>
        <v/>
      </c>
      <c r="J100" t="str">
        <f t="shared" si="10"/>
        <v/>
      </c>
      <c r="N100" s="29">
        <f t="shared" si="12"/>
        <v>0</v>
      </c>
      <c r="AF100" s="36">
        <f t="shared" si="14"/>
        <v>0</v>
      </c>
    </row>
    <row r="101" spans="1:32" ht="15" thickBot="1" x14ac:dyDescent="0.35">
      <c r="A101" s="1" t="s">
        <v>20</v>
      </c>
      <c r="C101" s="25"/>
      <c r="D101" s="1" t="s">
        <v>22</v>
      </c>
      <c r="E101" s="25"/>
      <c r="G101" s="1" t="s">
        <v>16</v>
      </c>
      <c r="I101" t="str">
        <f t="shared" si="9"/>
        <v/>
      </c>
      <c r="J101" t="str">
        <f t="shared" si="10"/>
        <v/>
      </c>
      <c r="N101" s="29">
        <f t="shared" si="12"/>
        <v>0</v>
      </c>
      <c r="AF101" s="36">
        <f t="shared" si="14"/>
        <v>0</v>
      </c>
    </row>
    <row r="102" spans="1:32" ht="15" thickBot="1" x14ac:dyDescent="0.35">
      <c r="A102" s="1" t="s">
        <v>6</v>
      </c>
      <c r="C102" s="25"/>
      <c r="D102" s="1" t="s">
        <v>22</v>
      </c>
      <c r="E102" s="25"/>
      <c r="G102" s="1" t="s">
        <v>5</v>
      </c>
      <c r="I102" t="str">
        <f t="shared" si="9"/>
        <v/>
      </c>
      <c r="J102" t="str">
        <f t="shared" si="10"/>
        <v/>
      </c>
      <c r="N102" s="29">
        <f t="shared" si="12"/>
        <v>0</v>
      </c>
      <c r="AF102" s="36">
        <f t="shared" si="14"/>
        <v>0</v>
      </c>
    </row>
    <row r="103" spans="1:32" ht="15" thickBot="1" x14ac:dyDescent="0.35">
      <c r="A103" s="1" t="s">
        <v>14</v>
      </c>
      <c r="C103" s="25"/>
      <c r="D103" s="1" t="s">
        <v>22</v>
      </c>
      <c r="E103" s="25"/>
      <c r="G103" s="1" t="s">
        <v>8</v>
      </c>
      <c r="I103" t="str">
        <f t="shared" si="9"/>
        <v/>
      </c>
      <c r="J103" t="str">
        <f t="shared" si="10"/>
        <v/>
      </c>
      <c r="N103" s="29">
        <f t="shared" si="12"/>
        <v>0</v>
      </c>
      <c r="AF103" s="36">
        <f t="shared" si="14"/>
        <v>0</v>
      </c>
    </row>
    <row r="104" spans="1:32" x14ac:dyDescent="0.3">
      <c r="I104" t="str">
        <f t="shared" si="9"/>
        <v/>
      </c>
      <c r="J104" t="str">
        <f t="shared" si="10"/>
        <v/>
      </c>
    </row>
    <row r="105" spans="1:32" ht="18" x14ac:dyDescent="0.3">
      <c r="A105" s="26" t="s">
        <v>36</v>
      </c>
      <c r="B105" s="27"/>
      <c r="C105" s="22"/>
      <c r="D105" s="27"/>
      <c r="E105" s="22"/>
      <c r="F105" s="27"/>
      <c r="G105" s="28"/>
      <c r="I105" t="str">
        <f t="shared" si="9"/>
        <v/>
      </c>
      <c r="J105" t="str">
        <f t="shared" si="10"/>
        <v/>
      </c>
    </row>
    <row r="106" spans="1:32" ht="15" thickBot="1" x14ac:dyDescent="0.35">
      <c r="I106" t="str">
        <f t="shared" si="9"/>
        <v/>
      </c>
      <c r="J106" t="str">
        <f t="shared" si="10"/>
        <v/>
      </c>
    </row>
    <row r="107" spans="1:32" ht="15" thickBot="1" x14ac:dyDescent="0.35">
      <c r="A107" s="1" t="s">
        <v>5</v>
      </c>
      <c r="C107" s="25"/>
      <c r="D107" s="1" t="s">
        <v>22</v>
      </c>
      <c r="E107" s="25"/>
      <c r="G107" s="1" t="s">
        <v>15</v>
      </c>
      <c r="I107" t="str">
        <f t="shared" si="9"/>
        <v/>
      </c>
      <c r="J107" t="str">
        <f t="shared" si="10"/>
        <v/>
      </c>
      <c r="N107" s="29">
        <f t="shared" si="12"/>
        <v>0</v>
      </c>
      <c r="AF107" s="36">
        <f t="shared" ref="AF107:AF116" si="15">IF(AND(C107&lt;&gt;"",E107&lt;&gt;""),1,0)</f>
        <v>0</v>
      </c>
    </row>
    <row r="108" spans="1:32" ht="15" thickBot="1" x14ac:dyDescent="0.35">
      <c r="A108" s="1" t="s">
        <v>13</v>
      </c>
      <c r="C108" s="25"/>
      <c r="D108" s="1" t="s">
        <v>22</v>
      </c>
      <c r="E108" s="25"/>
      <c r="G108" s="1" t="s">
        <v>10</v>
      </c>
      <c r="I108" t="str">
        <f t="shared" si="9"/>
        <v/>
      </c>
      <c r="J108" t="str">
        <f t="shared" si="10"/>
        <v/>
      </c>
      <c r="N108" s="29">
        <f t="shared" si="12"/>
        <v>0</v>
      </c>
      <c r="AF108" s="36">
        <f t="shared" si="15"/>
        <v>0</v>
      </c>
    </row>
    <row r="109" spans="1:32" ht="15" thickBot="1" x14ac:dyDescent="0.35">
      <c r="A109" s="1" t="s">
        <v>16</v>
      </c>
      <c r="C109" s="25"/>
      <c r="D109" s="1" t="s">
        <v>22</v>
      </c>
      <c r="E109" s="25"/>
      <c r="G109" s="1" t="s">
        <v>4</v>
      </c>
      <c r="I109" t="str">
        <f t="shared" si="9"/>
        <v/>
      </c>
      <c r="J109" t="str">
        <f t="shared" si="10"/>
        <v/>
      </c>
      <c r="N109" s="29">
        <f t="shared" si="12"/>
        <v>0</v>
      </c>
      <c r="AF109" s="36">
        <f t="shared" si="15"/>
        <v>0</v>
      </c>
    </row>
    <row r="110" spans="1:32" ht="15" thickBot="1" x14ac:dyDescent="0.35">
      <c r="A110" s="1" t="s">
        <v>18</v>
      </c>
      <c r="C110" s="25"/>
      <c r="D110" s="1" t="s">
        <v>22</v>
      </c>
      <c r="E110" s="25"/>
      <c r="G110" s="1" t="s">
        <v>9</v>
      </c>
      <c r="I110" t="str">
        <f t="shared" si="9"/>
        <v/>
      </c>
      <c r="J110" t="str">
        <f t="shared" si="10"/>
        <v/>
      </c>
      <c r="N110" s="29">
        <f t="shared" si="12"/>
        <v>0</v>
      </c>
      <c r="AF110" s="36">
        <f t="shared" si="15"/>
        <v>0</v>
      </c>
    </row>
    <row r="111" spans="1:32" ht="15" thickBot="1" x14ac:dyDescent="0.35">
      <c r="A111" s="1" t="s">
        <v>6</v>
      </c>
      <c r="C111" s="25"/>
      <c r="D111" s="1" t="s">
        <v>22</v>
      </c>
      <c r="E111" s="25"/>
      <c r="G111" s="1" t="s">
        <v>11</v>
      </c>
      <c r="I111" t="str">
        <f t="shared" si="9"/>
        <v/>
      </c>
      <c r="J111" t="str">
        <f t="shared" si="10"/>
        <v/>
      </c>
      <c r="N111" s="29">
        <f t="shared" si="12"/>
        <v>0</v>
      </c>
      <c r="AF111" s="36">
        <f t="shared" si="15"/>
        <v>0</v>
      </c>
    </row>
    <row r="112" spans="1:32" ht="15" thickBot="1" x14ac:dyDescent="0.35">
      <c r="A112" s="1" t="s">
        <v>20</v>
      </c>
      <c r="C112" s="25"/>
      <c r="D112" s="1" t="s">
        <v>22</v>
      </c>
      <c r="E112" s="25"/>
      <c r="G112" s="1" t="s">
        <v>7</v>
      </c>
      <c r="I112" t="str">
        <f t="shared" si="9"/>
        <v/>
      </c>
      <c r="J112" t="str">
        <f t="shared" si="10"/>
        <v/>
      </c>
      <c r="N112" s="29">
        <f t="shared" si="12"/>
        <v>0</v>
      </c>
      <c r="AF112" s="36">
        <f t="shared" si="15"/>
        <v>0</v>
      </c>
    </row>
    <row r="113" spans="1:32" ht="15" thickBot="1" x14ac:dyDescent="0.35">
      <c r="A113" s="1" t="s">
        <v>2</v>
      </c>
      <c r="C113" s="25"/>
      <c r="D113" s="1" t="s">
        <v>22</v>
      </c>
      <c r="E113" s="25"/>
      <c r="G113" s="1" t="s">
        <v>19</v>
      </c>
      <c r="I113" t="str">
        <f t="shared" si="9"/>
        <v/>
      </c>
      <c r="J113" t="str">
        <f t="shared" si="10"/>
        <v/>
      </c>
      <c r="N113" s="29">
        <f t="shared" si="12"/>
        <v>0</v>
      </c>
      <c r="AF113" s="36">
        <f t="shared" si="15"/>
        <v>0</v>
      </c>
    </row>
    <row r="114" spans="1:32" ht="15" thickBot="1" x14ac:dyDescent="0.35">
      <c r="A114" s="1" t="s">
        <v>17</v>
      </c>
      <c r="C114" s="25"/>
      <c r="D114" s="1" t="s">
        <v>22</v>
      </c>
      <c r="E114" s="25"/>
      <c r="G114" s="1" t="s">
        <v>3</v>
      </c>
      <c r="I114" t="str">
        <f t="shared" si="9"/>
        <v/>
      </c>
      <c r="J114" t="str">
        <f t="shared" si="10"/>
        <v/>
      </c>
      <c r="N114" s="29">
        <f t="shared" si="12"/>
        <v>0</v>
      </c>
      <c r="AF114" s="36">
        <f t="shared" si="15"/>
        <v>0</v>
      </c>
    </row>
    <row r="115" spans="1:32" ht="15" thickBot="1" x14ac:dyDescent="0.35">
      <c r="A115" s="1" t="s">
        <v>14</v>
      </c>
      <c r="C115" s="25"/>
      <c r="D115" s="1" t="s">
        <v>22</v>
      </c>
      <c r="E115" s="25"/>
      <c r="G115" s="1" t="s">
        <v>1</v>
      </c>
      <c r="I115" t="str">
        <f t="shared" si="9"/>
        <v/>
      </c>
      <c r="J115" t="str">
        <f t="shared" si="10"/>
        <v/>
      </c>
      <c r="N115" s="29">
        <f t="shared" si="12"/>
        <v>0</v>
      </c>
      <c r="AF115" s="36">
        <f t="shared" si="15"/>
        <v>0</v>
      </c>
    </row>
    <row r="116" spans="1:32" ht="15" thickBot="1" x14ac:dyDescent="0.35">
      <c r="A116" s="1" t="s">
        <v>8</v>
      </c>
      <c r="C116" s="25"/>
      <c r="D116" s="1" t="s">
        <v>22</v>
      </c>
      <c r="E116" s="25"/>
      <c r="G116" s="1" t="s">
        <v>12</v>
      </c>
      <c r="I116" t="str">
        <f t="shared" si="9"/>
        <v/>
      </c>
      <c r="J116" t="str">
        <f t="shared" si="10"/>
        <v/>
      </c>
      <c r="N116" s="29">
        <f t="shared" si="12"/>
        <v>0</v>
      </c>
      <c r="AF116" s="36">
        <f t="shared" si="15"/>
        <v>0</v>
      </c>
    </row>
    <row r="117" spans="1:32" x14ac:dyDescent="0.3">
      <c r="I117" t="str">
        <f t="shared" si="9"/>
        <v/>
      </c>
      <c r="J117" t="str">
        <f t="shared" si="10"/>
        <v/>
      </c>
    </row>
    <row r="118" spans="1:32" ht="18" x14ac:dyDescent="0.3">
      <c r="A118" s="26" t="s">
        <v>37</v>
      </c>
      <c r="B118" s="27"/>
      <c r="C118" s="22"/>
      <c r="D118" s="27"/>
      <c r="E118" s="22"/>
      <c r="F118" s="27"/>
      <c r="G118" s="28"/>
      <c r="I118" t="str">
        <f t="shared" si="9"/>
        <v/>
      </c>
      <c r="J118" t="str">
        <f t="shared" si="10"/>
        <v/>
      </c>
    </row>
    <row r="119" spans="1:32" ht="15" thickBot="1" x14ac:dyDescent="0.35">
      <c r="I119" t="str">
        <f t="shared" si="9"/>
        <v/>
      </c>
      <c r="J119" t="str">
        <f t="shared" si="10"/>
        <v/>
      </c>
    </row>
    <row r="120" spans="1:32" ht="15" thickBot="1" x14ac:dyDescent="0.35">
      <c r="A120" s="1" t="s">
        <v>15</v>
      </c>
      <c r="C120" s="25"/>
      <c r="D120" s="1" t="s">
        <v>22</v>
      </c>
      <c r="E120" s="25"/>
      <c r="G120" s="1" t="s">
        <v>20</v>
      </c>
      <c r="I120" t="str">
        <f t="shared" si="9"/>
        <v/>
      </c>
      <c r="J120" t="str">
        <f t="shared" si="10"/>
        <v/>
      </c>
      <c r="N120" s="29">
        <f t="shared" si="12"/>
        <v>0</v>
      </c>
      <c r="AF120" s="36">
        <f t="shared" ref="AF120:AF129" si="16">IF(AND(C120&lt;&gt;"",E120&lt;&gt;""),1,0)</f>
        <v>0</v>
      </c>
    </row>
    <row r="121" spans="1:32" ht="15" thickBot="1" x14ac:dyDescent="0.35">
      <c r="A121" s="1" t="s">
        <v>10</v>
      </c>
      <c r="C121" s="25"/>
      <c r="D121" s="1" t="s">
        <v>22</v>
      </c>
      <c r="E121" s="25"/>
      <c r="G121" s="1" t="s">
        <v>5</v>
      </c>
      <c r="I121" t="str">
        <f t="shared" si="9"/>
        <v/>
      </c>
      <c r="J121" t="str">
        <f t="shared" si="10"/>
        <v/>
      </c>
      <c r="N121" s="29">
        <f t="shared" si="12"/>
        <v>0</v>
      </c>
      <c r="AF121" s="36">
        <f t="shared" si="16"/>
        <v>0</v>
      </c>
    </row>
    <row r="122" spans="1:32" ht="15" thickBot="1" x14ac:dyDescent="0.35">
      <c r="A122" s="1" t="s">
        <v>13</v>
      </c>
      <c r="C122" s="25"/>
      <c r="D122" s="1" t="s">
        <v>22</v>
      </c>
      <c r="E122" s="25"/>
      <c r="G122" s="1" t="s">
        <v>3</v>
      </c>
      <c r="I122" t="str">
        <f t="shared" si="9"/>
        <v/>
      </c>
      <c r="J122" t="str">
        <f t="shared" si="10"/>
        <v/>
      </c>
      <c r="N122" s="29">
        <f t="shared" si="12"/>
        <v>0</v>
      </c>
      <c r="AF122" s="36">
        <f t="shared" si="16"/>
        <v>0</v>
      </c>
    </row>
    <row r="123" spans="1:32" ht="15" thickBot="1" x14ac:dyDescent="0.35">
      <c r="A123" s="1" t="s">
        <v>9</v>
      </c>
      <c r="C123" s="25"/>
      <c r="D123" s="1" t="s">
        <v>22</v>
      </c>
      <c r="E123" s="25"/>
      <c r="G123" s="1" t="s">
        <v>6</v>
      </c>
      <c r="I123" t="str">
        <f t="shared" si="9"/>
        <v/>
      </c>
      <c r="J123" t="str">
        <f t="shared" si="10"/>
        <v/>
      </c>
      <c r="N123" s="29">
        <f t="shared" si="12"/>
        <v>0</v>
      </c>
      <c r="AF123" s="36">
        <f t="shared" si="16"/>
        <v>0</v>
      </c>
    </row>
    <row r="124" spans="1:32" ht="15" thickBot="1" x14ac:dyDescent="0.35">
      <c r="A124" s="1" t="s">
        <v>19</v>
      </c>
      <c r="C124" s="25"/>
      <c r="D124" s="1" t="s">
        <v>22</v>
      </c>
      <c r="E124" s="25"/>
      <c r="G124" s="1" t="s">
        <v>17</v>
      </c>
      <c r="I124" t="str">
        <f t="shared" si="9"/>
        <v/>
      </c>
      <c r="J124" t="str">
        <f t="shared" si="10"/>
        <v/>
      </c>
      <c r="N124" s="29">
        <f t="shared" si="12"/>
        <v>0</v>
      </c>
      <c r="AF124" s="36">
        <f t="shared" si="16"/>
        <v>0</v>
      </c>
    </row>
    <row r="125" spans="1:32" ht="15" thickBot="1" x14ac:dyDescent="0.35">
      <c r="A125" s="1" t="s">
        <v>11</v>
      </c>
      <c r="C125" s="25"/>
      <c r="D125" s="1" t="s">
        <v>22</v>
      </c>
      <c r="E125" s="25"/>
      <c r="G125" s="1" t="s">
        <v>14</v>
      </c>
      <c r="I125" t="str">
        <f t="shared" si="9"/>
        <v/>
      </c>
      <c r="J125" t="str">
        <f t="shared" si="10"/>
        <v/>
      </c>
      <c r="N125" s="29">
        <f t="shared" si="12"/>
        <v>0</v>
      </c>
      <c r="AF125" s="36">
        <f t="shared" si="16"/>
        <v>0</v>
      </c>
    </row>
    <row r="126" spans="1:32" ht="15" thickBot="1" x14ac:dyDescent="0.35">
      <c r="A126" s="1" t="s">
        <v>12</v>
      </c>
      <c r="C126" s="25"/>
      <c r="D126" s="1" t="s">
        <v>22</v>
      </c>
      <c r="E126" s="25"/>
      <c r="G126" s="1" t="s">
        <v>7</v>
      </c>
      <c r="I126" t="str">
        <f t="shared" si="9"/>
        <v/>
      </c>
      <c r="J126" t="str">
        <f t="shared" si="10"/>
        <v/>
      </c>
      <c r="N126" s="29">
        <f t="shared" si="12"/>
        <v>0</v>
      </c>
      <c r="AF126" s="36">
        <f t="shared" si="16"/>
        <v>0</v>
      </c>
    </row>
    <row r="127" spans="1:32" ht="15" thickBot="1" x14ac:dyDescent="0.35">
      <c r="A127" s="1" t="s">
        <v>8</v>
      </c>
      <c r="C127" s="25"/>
      <c r="D127" s="1" t="s">
        <v>22</v>
      </c>
      <c r="E127" s="25"/>
      <c r="G127" s="1" t="s">
        <v>2</v>
      </c>
      <c r="I127" t="str">
        <f t="shared" si="9"/>
        <v/>
      </c>
      <c r="J127" t="str">
        <f t="shared" si="10"/>
        <v/>
      </c>
      <c r="N127" s="29">
        <f t="shared" si="12"/>
        <v>0</v>
      </c>
      <c r="AF127" s="36">
        <f t="shared" si="16"/>
        <v>0</v>
      </c>
    </row>
    <row r="128" spans="1:32" ht="15" thickBot="1" x14ac:dyDescent="0.35">
      <c r="A128" s="1" t="s">
        <v>4</v>
      </c>
      <c r="C128" s="25"/>
      <c r="D128" s="1" t="s">
        <v>22</v>
      </c>
      <c r="E128" s="25"/>
      <c r="G128" s="1" t="s">
        <v>18</v>
      </c>
      <c r="I128" t="str">
        <f t="shared" si="9"/>
        <v/>
      </c>
      <c r="J128" t="str">
        <f t="shared" si="10"/>
        <v/>
      </c>
      <c r="N128" s="29">
        <f t="shared" si="12"/>
        <v>0</v>
      </c>
      <c r="AF128" s="36">
        <f t="shared" si="16"/>
        <v>0</v>
      </c>
    </row>
    <row r="129" spans="1:32" ht="15" thickBot="1" x14ac:dyDescent="0.35">
      <c r="A129" s="1" t="s">
        <v>1</v>
      </c>
      <c r="C129" s="25"/>
      <c r="D129" s="1" t="s">
        <v>22</v>
      </c>
      <c r="E129" s="25"/>
      <c r="G129" s="1" t="s">
        <v>16</v>
      </c>
      <c r="I129" t="str">
        <f t="shared" si="9"/>
        <v/>
      </c>
      <c r="J129" t="str">
        <f t="shared" si="10"/>
        <v/>
      </c>
      <c r="N129" s="29">
        <f t="shared" si="12"/>
        <v>0</v>
      </c>
      <c r="AF129" s="36">
        <f t="shared" si="16"/>
        <v>0</v>
      </c>
    </row>
    <row r="130" spans="1:32" x14ac:dyDescent="0.3">
      <c r="I130" t="str">
        <f t="shared" si="9"/>
        <v/>
      </c>
      <c r="J130" t="str">
        <f t="shared" si="10"/>
        <v/>
      </c>
    </row>
    <row r="131" spans="1:32" ht="18" x14ac:dyDescent="0.3">
      <c r="A131" s="26" t="s">
        <v>38</v>
      </c>
      <c r="B131" s="27"/>
      <c r="C131" s="22"/>
      <c r="D131" s="27"/>
      <c r="E131" s="22"/>
      <c r="F131" s="27"/>
      <c r="G131" s="28"/>
      <c r="I131" t="str">
        <f t="shared" si="9"/>
        <v/>
      </c>
      <c r="J131" t="str">
        <f t="shared" si="10"/>
        <v/>
      </c>
    </row>
    <row r="132" spans="1:32" ht="15" thickBot="1" x14ac:dyDescent="0.35">
      <c r="I132" t="str">
        <f t="shared" ref="I132:I195" si="17">IF(C132="","",IF(C132&gt;E132,3,IF(C132=E132,1,0)))</f>
        <v/>
      </c>
      <c r="J132" t="str">
        <f t="shared" ref="J132:J195" si="18">IF(E132="","",IF(E132&gt;C132,3,IF(E132=C132,1,0)))</f>
        <v/>
      </c>
    </row>
    <row r="133" spans="1:32" ht="15" thickBot="1" x14ac:dyDescent="0.35">
      <c r="A133" s="1" t="s">
        <v>16</v>
      </c>
      <c r="C133" s="25"/>
      <c r="D133" s="1" t="s">
        <v>22</v>
      </c>
      <c r="E133" s="25"/>
      <c r="G133" s="1" t="s">
        <v>15</v>
      </c>
      <c r="I133" t="str">
        <f t="shared" si="17"/>
        <v/>
      </c>
      <c r="J133" t="str">
        <f t="shared" si="18"/>
        <v/>
      </c>
      <c r="N133" s="29">
        <f t="shared" si="12"/>
        <v>0</v>
      </c>
      <c r="AF133" s="36">
        <f t="shared" ref="AF133:AF142" si="19">IF(AND(C133&lt;&gt;"",E133&lt;&gt;""),1,0)</f>
        <v>0</v>
      </c>
    </row>
    <row r="134" spans="1:32" ht="15" thickBot="1" x14ac:dyDescent="0.35">
      <c r="A134" s="1" t="s">
        <v>2</v>
      </c>
      <c r="C134" s="25"/>
      <c r="D134" s="1" t="s">
        <v>22</v>
      </c>
      <c r="E134" s="25"/>
      <c r="G134" s="1" t="s">
        <v>13</v>
      </c>
      <c r="I134" t="str">
        <f t="shared" si="17"/>
        <v/>
      </c>
      <c r="J134" t="str">
        <f t="shared" si="18"/>
        <v/>
      </c>
      <c r="N134" s="29">
        <f t="shared" si="12"/>
        <v>0</v>
      </c>
      <c r="AF134" s="36">
        <f t="shared" si="19"/>
        <v>0</v>
      </c>
    </row>
    <row r="135" spans="1:32" ht="15" thickBot="1" x14ac:dyDescent="0.35">
      <c r="A135" s="1" t="s">
        <v>7</v>
      </c>
      <c r="C135" s="25"/>
      <c r="D135" s="1" t="s">
        <v>22</v>
      </c>
      <c r="E135" s="25"/>
      <c r="G135" s="1" t="s">
        <v>17</v>
      </c>
      <c r="I135" t="str">
        <f t="shared" si="17"/>
        <v/>
      </c>
      <c r="J135" t="str">
        <f t="shared" si="18"/>
        <v/>
      </c>
      <c r="N135" s="29">
        <f t="shared" si="12"/>
        <v>0</v>
      </c>
      <c r="AF135" s="36">
        <f t="shared" si="19"/>
        <v>0</v>
      </c>
    </row>
    <row r="136" spans="1:32" ht="15" thickBot="1" x14ac:dyDescent="0.35">
      <c r="A136" s="1" t="s">
        <v>9</v>
      </c>
      <c r="C136" s="25"/>
      <c r="D136" s="1" t="s">
        <v>22</v>
      </c>
      <c r="E136" s="25"/>
      <c r="G136" s="1" t="s">
        <v>11</v>
      </c>
      <c r="I136" t="str">
        <f t="shared" si="17"/>
        <v/>
      </c>
      <c r="J136" t="str">
        <f t="shared" si="18"/>
        <v/>
      </c>
      <c r="N136" s="29">
        <f t="shared" si="12"/>
        <v>0</v>
      </c>
      <c r="AF136" s="36">
        <f t="shared" si="19"/>
        <v>0</v>
      </c>
    </row>
    <row r="137" spans="1:32" ht="15" thickBot="1" x14ac:dyDescent="0.35">
      <c r="A137" s="1" t="s">
        <v>19</v>
      </c>
      <c r="C137" s="25"/>
      <c r="D137" s="1" t="s">
        <v>22</v>
      </c>
      <c r="E137" s="25"/>
      <c r="G137" s="1" t="s">
        <v>8</v>
      </c>
      <c r="I137" t="str">
        <f t="shared" si="17"/>
        <v/>
      </c>
      <c r="J137" t="str">
        <f t="shared" si="18"/>
        <v/>
      </c>
      <c r="N137" s="29">
        <f t="shared" si="12"/>
        <v>0</v>
      </c>
      <c r="AF137" s="36">
        <f t="shared" si="19"/>
        <v>0</v>
      </c>
    </row>
    <row r="138" spans="1:32" ht="15" thickBot="1" x14ac:dyDescent="0.35">
      <c r="A138" s="1" t="s">
        <v>20</v>
      </c>
      <c r="C138" s="25"/>
      <c r="D138" s="1" t="s">
        <v>22</v>
      </c>
      <c r="E138" s="25"/>
      <c r="G138" s="1" t="s">
        <v>12</v>
      </c>
      <c r="I138" t="str">
        <f t="shared" si="17"/>
        <v/>
      </c>
      <c r="J138" t="str">
        <f t="shared" si="18"/>
        <v/>
      </c>
      <c r="N138" s="29">
        <f t="shared" si="12"/>
        <v>0</v>
      </c>
      <c r="AF138" s="36">
        <f t="shared" si="19"/>
        <v>0</v>
      </c>
    </row>
    <row r="139" spans="1:32" ht="15" thickBot="1" x14ac:dyDescent="0.35">
      <c r="A139" s="1" t="s">
        <v>5</v>
      </c>
      <c r="C139" s="25"/>
      <c r="D139" s="1" t="s">
        <v>22</v>
      </c>
      <c r="E139" s="25"/>
      <c r="G139" s="1" t="s">
        <v>18</v>
      </c>
      <c r="I139" t="str">
        <f t="shared" si="17"/>
        <v/>
      </c>
      <c r="J139" t="str">
        <f t="shared" si="18"/>
        <v/>
      </c>
      <c r="N139" s="29">
        <f t="shared" si="12"/>
        <v>0</v>
      </c>
      <c r="AF139" s="36">
        <f t="shared" si="19"/>
        <v>0</v>
      </c>
    </row>
    <row r="140" spans="1:32" ht="15" thickBot="1" x14ac:dyDescent="0.35">
      <c r="A140" s="1" t="s">
        <v>3</v>
      </c>
      <c r="C140" s="25"/>
      <c r="D140" s="1" t="s">
        <v>22</v>
      </c>
      <c r="E140" s="25"/>
      <c r="G140" s="1" t="s">
        <v>14</v>
      </c>
      <c r="I140" t="str">
        <f t="shared" si="17"/>
        <v/>
      </c>
      <c r="J140" t="str">
        <f t="shared" si="18"/>
        <v/>
      </c>
      <c r="N140" s="29">
        <f t="shared" si="12"/>
        <v>0</v>
      </c>
      <c r="AF140" s="36">
        <f t="shared" si="19"/>
        <v>0</v>
      </c>
    </row>
    <row r="141" spans="1:32" ht="15" thickBot="1" x14ac:dyDescent="0.35">
      <c r="A141" s="1" t="s">
        <v>4</v>
      </c>
      <c r="C141" s="25"/>
      <c r="D141" s="1" t="s">
        <v>22</v>
      </c>
      <c r="E141" s="25"/>
      <c r="G141" s="1" t="s">
        <v>10</v>
      </c>
      <c r="I141" t="str">
        <f t="shared" si="17"/>
        <v/>
      </c>
      <c r="J141" t="str">
        <f t="shared" si="18"/>
        <v/>
      </c>
      <c r="N141" s="29">
        <f t="shared" ref="N141:N204" si="20">C141</f>
        <v>0</v>
      </c>
      <c r="AF141" s="36">
        <f t="shared" si="19"/>
        <v>0</v>
      </c>
    </row>
    <row r="142" spans="1:32" ht="15" thickBot="1" x14ac:dyDescent="0.35">
      <c r="A142" s="1" t="s">
        <v>6</v>
      </c>
      <c r="C142" s="25"/>
      <c r="D142" s="1" t="s">
        <v>22</v>
      </c>
      <c r="E142" s="25"/>
      <c r="G142" s="1" t="s">
        <v>1</v>
      </c>
      <c r="I142" t="str">
        <f t="shared" si="17"/>
        <v/>
      </c>
      <c r="J142" t="str">
        <f t="shared" si="18"/>
        <v/>
      </c>
      <c r="N142" s="29">
        <f t="shared" si="20"/>
        <v>0</v>
      </c>
      <c r="AF142" s="36">
        <f t="shared" si="19"/>
        <v>0</v>
      </c>
    </row>
    <row r="143" spans="1:32" x14ac:dyDescent="0.3">
      <c r="I143" t="str">
        <f t="shared" si="17"/>
        <v/>
      </c>
      <c r="J143" t="str">
        <f t="shared" si="18"/>
        <v/>
      </c>
    </row>
    <row r="144" spans="1:32" ht="18" x14ac:dyDescent="0.3">
      <c r="A144" s="26" t="s">
        <v>39</v>
      </c>
      <c r="B144" s="27"/>
      <c r="C144" s="22"/>
      <c r="D144" s="27"/>
      <c r="E144" s="22"/>
      <c r="F144" s="27"/>
      <c r="G144" s="28"/>
      <c r="I144" t="str">
        <f t="shared" si="17"/>
        <v/>
      </c>
      <c r="J144" t="str">
        <f t="shared" si="18"/>
        <v/>
      </c>
    </row>
    <row r="145" spans="1:32" ht="15" thickBot="1" x14ac:dyDescent="0.35">
      <c r="I145" t="str">
        <f t="shared" si="17"/>
        <v/>
      </c>
      <c r="J145" t="str">
        <f t="shared" si="18"/>
        <v/>
      </c>
    </row>
    <row r="146" spans="1:32" ht="15" thickBot="1" x14ac:dyDescent="0.35">
      <c r="A146" s="1" t="s">
        <v>16</v>
      </c>
      <c r="C146" s="25"/>
      <c r="D146" s="1" t="s">
        <v>22</v>
      </c>
      <c r="E146" s="25"/>
      <c r="G146" s="1" t="s">
        <v>7</v>
      </c>
      <c r="I146" t="str">
        <f t="shared" si="17"/>
        <v/>
      </c>
      <c r="J146" t="str">
        <f t="shared" si="18"/>
        <v/>
      </c>
      <c r="N146" s="29">
        <f t="shared" si="20"/>
        <v>0</v>
      </c>
      <c r="AF146" s="36">
        <f t="shared" ref="AF146:AF155" si="21">IF(AND(C146&lt;&gt;"",E146&lt;&gt;""),1,0)</f>
        <v>0</v>
      </c>
    </row>
    <row r="147" spans="1:32" ht="15" thickBot="1" x14ac:dyDescent="0.35">
      <c r="A147" s="1" t="s">
        <v>10</v>
      </c>
      <c r="C147" s="25"/>
      <c r="D147" s="1" t="s">
        <v>22</v>
      </c>
      <c r="E147" s="25"/>
      <c r="G147" s="1" t="s">
        <v>1</v>
      </c>
      <c r="I147" t="str">
        <f t="shared" si="17"/>
        <v/>
      </c>
      <c r="J147" t="str">
        <f t="shared" si="18"/>
        <v/>
      </c>
      <c r="N147" s="29">
        <f t="shared" si="20"/>
        <v>0</v>
      </c>
      <c r="AF147" s="36">
        <f t="shared" si="21"/>
        <v>0</v>
      </c>
    </row>
    <row r="148" spans="1:32" ht="15" thickBot="1" x14ac:dyDescent="0.35">
      <c r="A148" s="1" t="s">
        <v>13</v>
      </c>
      <c r="C148" s="25"/>
      <c r="D148" s="1" t="s">
        <v>22</v>
      </c>
      <c r="E148" s="25"/>
      <c r="G148" s="1" t="s">
        <v>9</v>
      </c>
      <c r="I148" t="str">
        <f t="shared" si="17"/>
        <v/>
      </c>
      <c r="J148" t="str">
        <f t="shared" si="18"/>
        <v/>
      </c>
      <c r="N148" s="29">
        <f t="shared" si="20"/>
        <v>0</v>
      </c>
      <c r="AF148" s="36">
        <f t="shared" si="21"/>
        <v>0</v>
      </c>
    </row>
    <row r="149" spans="1:32" ht="15" thickBot="1" x14ac:dyDescent="0.35">
      <c r="A149" s="1" t="s">
        <v>17</v>
      </c>
      <c r="C149" s="25"/>
      <c r="D149" s="1" t="s">
        <v>22</v>
      </c>
      <c r="E149" s="25"/>
      <c r="G149" s="1" t="s">
        <v>20</v>
      </c>
      <c r="I149" t="str">
        <f t="shared" si="17"/>
        <v/>
      </c>
      <c r="J149" t="str">
        <f t="shared" si="18"/>
        <v/>
      </c>
      <c r="N149" s="29">
        <f t="shared" si="20"/>
        <v>0</v>
      </c>
      <c r="AF149" s="36">
        <f t="shared" si="21"/>
        <v>0</v>
      </c>
    </row>
    <row r="150" spans="1:32" ht="15" thickBot="1" x14ac:dyDescent="0.35">
      <c r="A150" s="1" t="s">
        <v>18</v>
      </c>
      <c r="C150" s="25"/>
      <c r="D150" s="1" t="s">
        <v>22</v>
      </c>
      <c r="E150" s="25"/>
      <c r="G150" s="1" t="s">
        <v>3</v>
      </c>
      <c r="I150" t="str">
        <f t="shared" si="17"/>
        <v/>
      </c>
      <c r="J150" t="str">
        <f t="shared" si="18"/>
        <v/>
      </c>
      <c r="N150" s="29">
        <f t="shared" si="20"/>
        <v>0</v>
      </c>
      <c r="AF150" s="36">
        <f t="shared" si="21"/>
        <v>0</v>
      </c>
    </row>
    <row r="151" spans="1:32" ht="15" thickBot="1" x14ac:dyDescent="0.35">
      <c r="A151" s="1" t="s">
        <v>11</v>
      </c>
      <c r="C151" s="25"/>
      <c r="D151" s="1" t="s">
        <v>22</v>
      </c>
      <c r="E151" s="25"/>
      <c r="G151" s="1" t="s">
        <v>5</v>
      </c>
      <c r="I151" t="str">
        <f t="shared" si="17"/>
        <v/>
      </c>
      <c r="J151" t="str">
        <f t="shared" si="18"/>
        <v/>
      </c>
      <c r="N151" s="29">
        <f t="shared" si="20"/>
        <v>0</v>
      </c>
      <c r="AF151" s="36">
        <f t="shared" si="21"/>
        <v>0</v>
      </c>
    </row>
    <row r="152" spans="1:32" ht="15" thickBot="1" x14ac:dyDescent="0.35">
      <c r="A152" s="1" t="s">
        <v>12</v>
      </c>
      <c r="C152" s="25"/>
      <c r="D152" s="1" t="s">
        <v>22</v>
      </c>
      <c r="E152" s="25"/>
      <c r="G152" s="1" t="s">
        <v>19</v>
      </c>
      <c r="I152" t="str">
        <f t="shared" si="17"/>
        <v/>
      </c>
      <c r="J152" t="str">
        <f t="shared" si="18"/>
        <v/>
      </c>
      <c r="N152" s="29">
        <f t="shared" si="20"/>
        <v>0</v>
      </c>
      <c r="AF152" s="36">
        <f t="shared" si="21"/>
        <v>0</v>
      </c>
    </row>
    <row r="153" spans="1:32" ht="15" thickBot="1" x14ac:dyDescent="0.35">
      <c r="A153" s="1" t="s">
        <v>8</v>
      </c>
      <c r="C153" s="25"/>
      <c r="D153" s="1" t="s">
        <v>22</v>
      </c>
      <c r="E153" s="25"/>
      <c r="G153" s="1" t="s">
        <v>4</v>
      </c>
      <c r="I153" t="str">
        <f t="shared" si="17"/>
        <v/>
      </c>
      <c r="J153" t="str">
        <f t="shared" si="18"/>
        <v/>
      </c>
      <c r="N153" s="29">
        <f t="shared" si="20"/>
        <v>0</v>
      </c>
      <c r="AF153" s="36">
        <f t="shared" si="21"/>
        <v>0</v>
      </c>
    </row>
    <row r="154" spans="1:32" ht="15" thickBot="1" x14ac:dyDescent="0.35">
      <c r="A154" s="1" t="s">
        <v>14</v>
      </c>
      <c r="C154" s="25"/>
      <c r="D154" s="1" t="s">
        <v>22</v>
      </c>
      <c r="E154" s="25"/>
      <c r="G154" s="1" t="s">
        <v>2</v>
      </c>
      <c r="I154" t="str">
        <f t="shared" si="17"/>
        <v/>
      </c>
      <c r="J154" t="str">
        <f t="shared" si="18"/>
        <v/>
      </c>
      <c r="N154" s="29">
        <f t="shared" si="20"/>
        <v>0</v>
      </c>
      <c r="AF154" s="36">
        <f t="shared" si="21"/>
        <v>0</v>
      </c>
    </row>
    <row r="155" spans="1:32" ht="15" thickBot="1" x14ac:dyDescent="0.35">
      <c r="A155" s="1" t="s">
        <v>6</v>
      </c>
      <c r="C155" s="25"/>
      <c r="D155" s="1" t="s">
        <v>22</v>
      </c>
      <c r="E155" s="25"/>
      <c r="G155" s="1" t="s">
        <v>15</v>
      </c>
      <c r="I155" t="str">
        <f t="shared" si="17"/>
        <v/>
      </c>
      <c r="J155" t="str">
        <f t="shared" si="18"/>
        <v/>
      </c>
      <c r="N155" s="29">
        <f t="shared" si="20"/>
        <v>0</v>
      </c>
      <c r="AF155" s="36">
        <f t="shared" si="21"/>
        <v>0</v>
      </c>
    </row>
    <row r="156" spans="1:32" x14ac:dyDescent="0.3">
      <c r="I156" t="str">
        <f t="shared" si="17"/>
        <v/>
      </c>
      <c r="J156" t="str">
        <f t="shared" si="18"/>
        <v/>
      </c>
    </row>
    <row r="157" spans="1:32" ht="18" x14ac:dyDescent="0.3">
      <c r="A157" s="26" t="s">
        <v>40</v>
      </c>
      <c r="B157" s="27"/>
      <c r="C157" s="22"/>
      <c r="D157" s="27"/>
      <c r="E157" s="22"/>
      <c r="F157" s="27"/>
      <c r="G157" s="28"/>
      <c r="I157" t="str">
        <f t="shared" si="17"/>
        <v/>
      </c>
      <c r="J157" t="str">
        <f t="shared" si="18"/>
        <v/>
      </c>
    </row>
    <row r="158" spans="1:32" ht="15" thickBot="1" x14ac:dyDescent="0.35">
      <c r="I158" t="str">
        <f t="shared" si="17"/>
        <v/>
      </c>
      <c r="J158" t="str">
        <f t="shared" si="18"/>
        <v/>
      </c>
    </row>
    <row r="159" spans="1:32" ht="15" thickBot="1" x14ac:dyDescent="0.35">
      <c r="A159" s="1" t="s">
        <v>15</v>
      </c>
      <c r="C159" s="25"/>
      <c r="D159" s="1" t="s">
        <v>22</v>
      </c>
      <c r="E159" s="25"/>
      <c r="G159" s="1" t="s">
        <v>8</v>
      </c>
      <c r="I159" t="str">
        <f t="shared" si="17"/>
        <v/>
      </c>
      <c r="J159" t="str">
        <f t="shared" si="18"/>
        <v/>
      </c>
      <c r="N159" s="29">
        <f t="shared" si="20"/>
        <v>0</v>
      </c>
      <c r="AF159" s="36">
        <f t="shared" ref="AF159:AF168" si="22">IF(AND(C159&lt;&gt;"",E159&lt;&gt;""),1,0)</f>
        <v>0</v>
      </c>
    </row>
    <row r="160" spans="1:32" ht="15" thickBot="1" x14ac:dyDescent="0.35">
      <c r="A160" s="1" t="s">
        <v>2</v>
      </c>
      <c r="C160" s="25"/>
      <c r="D160" s="1" t="s">
        <v>22</v>
      </c>
      <c r="E160" s="25"/>
      <c r="G160" s="1" t="s">
        <v>10</v>
      </c>
      <c r="I160" t="str">
        <f t="shared" si="17"/>
        <v/>
      </c>
      <c r="J160" t="str">
        <f t="shared" si="18"/>
        <v/>
      </c>
      <c r="N160" s="29">
        <f t="shared" si="20"/>
        <v>0</v>
      </c>
      <c r="AF160" s="36">
        <f t="shared" si="22"/>
        <v>0</v>
      </c>
    </row>
    <row r="161" spans="1:32" ht="15" thickBot="1" x14ac:dyDescent="0.35">
      <c r="A161" s="1" t="s">
        <v>7</v>
      </c>
      <c r="C161" s="25"/>
      <c r="D161" s="1" t="s">
        <v>22</v>
      </c>
      <c r="E161" s="25"/>
      <c r="G161" s="1" t="s">
        <v>13</v>
      </c>
      <c r="I161" t="str">
        <f t="shared" si="17"/>
        <v/>
      </c>
      <c r="J161" t="str">
        <f t="shared" si="18"/>
        <v/>
      </c>
      <c r="N161" s="29">
        <f t="shared" si="20"/>
        <v>0</v>
      </c>
      <c r="AF161" s="36">
        <f t="shared" si="22"/>
        <v>0</v>
      </c>
    </row>
    <row r="162" spans="1:32" ht="15" thickBot="1" x14ac:dyDescent="0.35">
      <c r="A162" s="1" t="s">
        <v>9</v>
      </c>
      <c r="C162" s="25"/>
      <c r="D162" s="1" t="s">
        <v>22</v>
      </c>
      <c r="E162" s="25"/>
      <c r="G162" s="1" t="s">
        <v>17</v>
      </c>
      <c r="I162" t="str">
        <f t="shared" si="17"/>
        <v/>
      </c>
      <c r="J162" t="str">
        <f t="shared" si="18"/>
        <v/>
      </c>
      <c r="N162" s="29">
        <f t="shared" si="20"/>
        <v>0</v>
      </c>
      <c r="AF162" s="36">
        <f t="shared" si="22"/>
        <v>0</v>
      </c>
    </row>
    <row r="163" spans="1:32" ht="15" thickBot="1" x14ac:dyDescent="0.35">
      <c r="A163" s="1" t="s">
        <v>18</v>
      </c>
      <c r="C163" s="25"/>
      <c r="D163" s="1" t="s">
        <v>22</v>
      </c>
      <c r="E163" s="25"/>
      <c r="G163" s="1" t="s">
        <v>14</v>
      </c>
      <c r="I163" t="str">
        <f t="shared" si="17"/>
        <v/>
      </c>
      <c r="J163" t="str">
        <f t="shared" si="18"/>
        <v/>
      </c>
      <c r="N163" s="29">
        <f t="shared" si="20"/>
        <v>0</v>
      </c>
      <c r="AF163" s="36">
        <f t="shared" si="22"/>
        <v>0</v>
      </c>
    </row>
    <row r="164" spans="1:32" ht="15" thickBot="1" x14ac:dyDescent="0.35">
      <c r="A164" s="1" t="s">
        <v>20</v>
      </c>
      <c r="C164" s="25"/>
      <c r="D164" s="1" t="s">
        <v>22</v>
      </c>
      <c r="E164" s="25"/>
      <c r="G164" s="1" t="s">
        <v>6</v>
      </c>
      <c r="I164" t="str">
        <f t="shared" si="17"/>
        <v/>
      </c>
      <c r="J164" t="str">
        <f t="shared" si="18"/>
        <v/>
      </c>
      <c r="N164" s="29">
        <f t="shared" si="20"/>
        <v>0</v>
      </c>
      <c r="AF164" s="36">
        <f t="shared" si="22"/>
        <v>0</v>
      </c>
    </row>
    <row r="165" spans="1:32" ht="15" thickBot="1" x14ac:dyDescent="0.35">
      <c r="A165" s="1" t="s">
        <v>12</v>
      </c>
      <c r="C165" s="25"/>
      <c r="D165" s="1" t="s">
        <v>22</v>
      </c>
      <c r="E165" s="25"/>
      <c r="G165" s="1" t="s">
        <v>16</v>
      </c>
      <c r="I165" t="str">
        <f t="shared" si="17"/>
        <v/>
      </c>
      <c r="J165" t="str">
        <f t="shared" si="18"/>
        <v/>
      </c>
      <c r="N165" s="29">
        <f t="shared" si="20"/>
        <v>0</v>
      </c>
      <c r="AF165" s="36">
        <f t="shared" si="22"/>
        <v>0</v>
      </c>
    </row>
    <row r="166" spans="1:32" ht="15" thickBot="1" x14ac:dyDescent="0.35">
      <c r="A166" s="1" t="s">
        <v>3</v>
      </c>
      <c r="C166" s="25"/>
      <c r="D166" s="1" t="s">
        <v>22</v>
      </c>
      <c r="E166" s="25"/>
      <c r="G166" s="1" t="s">
        <v>5</v>
      </c>
      <c r="I166" t="str">
        <f t="shared" si="17"/>
        <v/>
      </c>
      <c r="J166" t="str">
        <f t="shared" si="18"/>
        <v/>
      </c>
      <c r="N166" s="29">
        <f t="shared" si="20"/>
        <v>0</v>
      </c>
      <c r="AF166" s="36">
        <f t="shared" si="22"/>
        <v>0</v>
      </c>
    </row>
    <row r="167" spans="1:32" ht="15" thickBot="1" x14ac:dyDescent="0.35">
      <c r="A167" s="1" t="s">
        <v>4</v>
      </c>
      <c r="C167" s="25"/>
      <c r="D167" s="1" t="s">
        <v>22</v>
      </c>
      <c r="E167" s="25"/>
      <c r="G167" s="1" t="s">
        <v>11</v>
      </c>
      <c r="I167" t="str">
        <f t="shared" si="17"/>
        <v/>
      </c>
      <c r="J167" t="str">
        <f t="shared" si="18"/>
        <v/>
      </c>
      <c r="N167" s="29">
        <f t="shared" si="20"/>
        <v>0</v>
      </c>
      <c r="AF167" s="36">
        <f t="shared" si="22"/>
        <v>0</v>
      </c>
    </row>
    <row r="168" spans="1:32" ht="15" thickBot="1" x14ac:dyDescent="0.35">
      <c r="A168" s="1" t="s">
        <v>1</v>
      </c>
      <c r="C168" s="25"/>
      <c r="D168" s="1" t="s">
        <v>22</v>
      </c>
      <c r="E168" s="25"/>
      <c r="G168" s="1" t="s">
        <v>19</v>
      </c>
      <c r="I168" t="str">
        <f t="shared" si="17"/>
        <v/>
      </c>
      <c r="J168" t="str">
        <f t="shared" si="18"/>
        <v/>
      </c>
      <c r="N168" s="29">
        <f t="shared" si="20"/>
        <v>0</v>
      </c>
      <c r="AF168" s="36">
        <f t="shared" si="22"/>
        <v>0</v>
      </c>
    </row>
    <row r="169" spans="1:32" x14ac:dyDescent="0.3">
      <c r="I169" t="str">
        <f t="shared" si="17"/>
        <v/>
      </c>
      <c r="J169" t="str">
        <f t="shared" si="18"/>
        <v/>
      </c>
    </row>
    <row r="170" spans="1:32" ht="18" x14ac:dyDescent="0.3">
      <c r="A170" s="26" t="s">
        <v>41</v>
      </c>
      <c r="B170" s="27"/>
      <c r="C170" s="22"/>
      <c r="D170" s="27"/>
      <c r="E170" s="22"/>
      <c r="F170" s="27"/>
      <c r="G170" s="28"/>
      <c r="I170" t="str">
        <f t="shared" si="17"/>
        <v/>
      </c>
      <c r="J170" t="str">
        <f t="shared" si="18"/>
        <v/>
      </c>
    </row>
    <row r="171" spans="1:32" ht="15" thickBot="1" x14ac:dyDescent="0.35">
      <c r="I171" t="str">
        <f t="shared" si="17"/>
        <v/>
      </c>
      <c r="J171" t="str">
        <f t="shared" si="18"/>
        <v/>
      </c>
    </row>
    <row r="172" spans="1:32" ht="15" thickBot="1" x14ac:dyDescent="0.35">
      <c r="A172" s="1" t="s">
        <v>16</v>
      </c>
      <c r="C172" s="25"/>
      <c r="D172" s="1" t="s">
        <v>22</v>
      </c>
      <c r="E172" s="25"/>
      <c r="G172" s="1" t="s">
        <v>9</v>
      </c>
      <c r="I172" t="str">
        <f t="shared" si="17"/>
        <v/>
      </c>
      <c r="J172" t="str">
        <f t="shared" si="18"/>
        <v/>
      </c>
      <c r="N172" s="29">
        <f t="shared" si="20"/>
        <v>0</v>
      </c>
      <c r="AF172" s="36">
        <f t="shared" ref="AF172:AF181" si="23">IF(AND(C172&lt;&gt;"",E172&lt;&gt;""),1,0)</f>
        <v>0</v>
      </c>
    </row>
    <row r="173" spans="1:32" ht="15" thickBot="1" x14ac:dyDescent="0.35">
      <c r="A173" s="1" t="s">
        <v>2</v>
      </c>
      <c r="C173" s="25"/>
      <c r="D173" s="1" t="s">
        <v>22</v>
      </c>
      <c r="E173" s="25"/>
      <c r="G173" s="1" t="s">
        <v>12</v>
      </c>
      <c r="I173" t="str">
        <f t="shared" si="17"/>
        <v/>
      </c>
      <c r="J173" t="str">
        <f t="shared" si="18"/>
        <v/>
      </c>
      <c r="N173" s="29">
        <f t="shared" si="20"/>
        <v>0</v>
      </c>
      <c r="AF173" s="36">
        <f t="shared" si="23"/>
        <v>0</v>
      </c>
    </row>
    <row r="174" spans="1:32" ht="15" thickBot="1" x14ac:dyDescent="0.35">
      <c r="A174" s="1" t="s">
        <v>7</v>
      </c>
      <c r="C174" s="25"/>
      <c r="D174" s="1" t="s">
        <v>22</v>
      </c>
      <c r="E174" s="25"/>
      <c r="G174" s="1" t="s">
        <v>8</v>
      </c>
      <c r="I174" t="str">
        <f t="shared" si="17"/>
        <v/>
      </c>
      <c r="J174" t="str">
        <f t="shared" si="18"/>
        <v/>
      </c>
      <c r="N174" s="29">
        <f t="shared" si="20"/>
        <v>0</v>
      </c>
      <c r="AF174" s="36">
        <f t="shared" si="23"/>
        <v>0</v>
      </c>
    </row>
    <row r="175" spans="1:32" ht="15" thickBot="1" x14ac:dyDescent="0.35">
      <c r="A175" s="1" t="s">
        <v>17</v>
      </c>
      <c r="C175" s="25"/>
      <c r="D175" s="1" t="s">
        <v>22</v>
      </c>
      <c r="E175" s="25"/>
      <c r="G175" s="1" t="s">
        <v>4</v>
      </c>
      <c r="I175" t="str">
        <f t="shared" si="17"/>
        <v/>
      </c>
      <c r="J175" t="str">
        <f t="shared" si="18"/>
        <v/>
      </c>
      <c r="N175" s="29">
        <f t="shared" si="20"/>
        <v>0</v>
      </c>
      <c r="AF175" s="36">
        <f t="shared" si="23"/>
        <v>0</v>
      </c>
    </row>
    <row r="176" spans="1:32" ht="15" thickBot="1" x14ac:dyDescent="0.35">
      <c r="A176" s="1" t="s">
        <v>19</v>
      </c>
      <c r="C176" s="25"/>
      <c r="D176" s="1" t="s">
        <v>22</v>
      </c>
      <c r="E176" s="25"/>
      <c r="G176" s="1" t="s">
        <v>18</v>
      </c>
      <c r="I176" t="str">
        <f t="shared" si="17"/>
        <v/>
      </c>
      <c r="J176" t="str">
        <f t="shared" si="18"/>
        <v/>
      </c>
      <c r="N176" s="29">
        <f t="shared" si="20"/>
        <v>0</v>
      </c>
      <c r="AF176" s="36">
        <f t="shared" si="23"/>
        <v>0</v>
      </c>
    </row>
    <row r="177" spans="1:32" ht="15" thickBot="1" x14ac:dyDescent="0.35">
      <c r="A177" s="1" t="s">
        <v>11</v>
      </c>
      <c r="C177" s="25"/>
      <c r="D177" s="1" t="s">
        <v>22</v>
      </c>
      <c r="E177" s="25"/>
      <c r="G177" s="1" t="s">
        <v>15</v>
      </c>
      <c r="I177" t="str">
        <f t="shared" si="17"/>
        <v/>
      </c>
      <c r="J177" t="str">
        <f t="shared" si="18"/>
        <v/>
      </c>
      <c r="N177" s="29">
        <f t="shared" si="20"/>
        <v>0</v>
      </c>
      <c r="AF177" s="36">
        <f t="shared" si="23"/>
        <v>0</v>
      </c>
    </row>
    <row r="178" spans="1:32" ht="15" thickBot="1" x14ac:dyDescent="0.35">
      <c r="A178" s="1" t="s">
        <v>5</v>
      </c>
      <c r="C178" s="25"/>
      <c r="D178" s="1" t="s">
        <v>22</v>
      </c>
      <c r="E178" s="25"/>
      <c r="G178" s="1" t="s">
        <v>1</v>
      </c>
      <c r="I178" t="str">
        <f t="shared" si="17"/>
        <v/>
      </c>
      <c r="J178" t="str">
        <f t="shared" si="18"/>
        <v/>
      </c>
      <c r="N178" s="29">
        <f t="shared" si="20"/>
        <v>0</v>
      </c>
      <c r="AF178" s="36">
        <f t="shared" si="23"/>
        <v>0</v>
      </c>
    </row>
    <row r="179" spans="1:32" ht="15" thickBot="1" x14ac:dyDescent="0.35">
      <c r="A179" s="1" t="s">
        <v>3</v>
      </c>
      <c r="C179" s="25"/>
      <c r="D179" s="1" t="s">
        <v>22</v>
      </c>
      <c r="E179" s="25"/>
      <c r="G179" s="1" t="s">
        <v>10</v>
      </c>
      <c r="I179" t="str">
        <f t="shared" si="17"/>
        <v/>
      </c>
      <c r="J179" t="str">
        <f t="shared" si="18"/>
        <v/>
      </c>
      <c r="N179" s="29">
        <f t="shared" si="20"/>
        <v>0</v>
      </c>
      <c r="AF179" s="36">
        <f t="shared" si="23"/>
        <v>0</v>
      </c>
    </row>
    <row r="180" spans="1:32" ht="15" thickBot="1" x14ac:dyDescent="0.35">
      <c r="A180" s="1" t="s">
        <v>14</v>
      </c>
      <c r="C180" s="25"/>
      <c r="D180" s="1" t="s">
        <v>22</v>
      </c>
      <c r="E180" s="25"/>
      <c r="G180" s="1" t="s">
        <v>20</v>
      </c>
      <c r="I180" t="str">
        <f t="shared" si="17"/>
        <v/>
      </c>
      <c r="J180" t="str">
        <f t="shared" si="18"/>
        <v/>
      </c>
      <c r="N180" s="29">
        <f t="shared" si="20"/>
        <v>0</v>
      </c>
      <c r="AF180" s="36">
        <f t="shared" si="23"/>
        <v>0</v>
      </c>
    </row>
    <row r="181" spans="1:32" ht="15" thickBot="1" x14ac:dyDescent="0.35">
      <c r="A181" s="1" t="s">
        <v>6</v>
      </c>
      <c r="C181" s="25"/>
      <c r="D181" s="1" t="s">
        <v>22</v>
      </c>
      <c r="E181" s="25"/>
      <c r="G181" s="1" t="s">
        <v>13</v>
      </c>
      <c r="I181" t="str">
        <f t="shared" si="17"/>
        <v/>
      </c>
      <c r="J181" t="str">
        <f t="shared" si="18"/>
        <v/>
      </c>
      <c r="N181" s="29">
        <f t="shared" si="20"/>
        <v>0</v>
      </c>
      <c r="AF181" s="36">
        <f t="shared" si="23"/>
        <v>0</v>
      </c>
    </row>
    <row r="182" spans="1:32" x14ac:dyDescent="0.3">
      <c r="I182" t="str">
        <f t="shared" si="17"/>
        <v/>
      </c>
      <c r="J182" t="str">
        <f t="shared" si="18"/>
        <v/>
      </c>
    </row>
    <row r="183" spans="1:32" ht="18" x14ac:dyDescent="0.3">
      <c r="A183" s="26" t="s">
        <v>42</v>
      </c>
      <c r="B183" s="27"/>
      <c r="C183" s="22"/>
      <c r="D183" s="27"/>
      <c r="E183" s="22"/>
      <c r="F183" s="27"/>
      <c r="G183" s="28"/>
      <c r="I183" t="str">
        <f t="shared" si="17"/>
        <v/>
      </c>
      <c r="J183" t="str">
        <f t="shared" si="18"/>
        <v/>
      </c>
    </row>
    <row r="184" spans="1:32" ht="15" thickBot="1" x14ac:dyDescent="0.35">
      <c r="I184" t="str">
        <f t="shared" si="17"/>
        <v/>
      </c>
      <c r="J184" t="str">
        <f t="shared" si="18"/>
        <v/>
      </c>
    </row>
    <row r="185" spans="1:32" ht="15" thickBot="1" x14ac:dyDescent="0.35">
      <c r="A185" s="1" t="s">
        <v>15</v>
      </c>
      <c r="C185" s="25"/>
      <c r="D185" s="1" t="s">
        <v>22</v>
      </c>
      <c r="E185" s="25"/>
      <c r="G185" s="1" t="s">
        <v>17</v>
      </c>
      <c r="I185" t="str">
        <f t="shared" si="17"/>
        <v/>
      </c>
      <c r="J185" t="str">
        <f t="shared" si="18"/>
        <v/>
      </c>
      <c r="N185" s="29">
        <f t="shared" si="20"/>
        <v>0</v>
      </c>
      <c r="AF185" s="36">
        <f t="shared" ref="AF185:AF194" si="24">IF(AND(C185&lt;&gt;"",E185&lt;&gt;""),1,0)</f>
        <v>0</v>
      </c>
    </row>
    <row r="186" spans="1:32" ht="15" thickBot="1" x14ac:dyDescent="0.35">
      <c r="A186" s="1" t="s">
        <v>10</v>
      </c>
      <c r="C186" s="25"/>
      <c r="D186" s="1" t="s">
        <v>22</v>
      </c>
      <c r="E186" s="25"/>
      <c r="G186" s="1" t="s">
        <v>18</v>
      </c>
      <c r="I186" t="str">
        <f t="shared" si="17"/>
        <v/>
      </c>
      <c r="J186" t="str">
        <f t="shared" si="18"/>
        <v/>
      </c>
      <c r="N186" s="29">
        <f t="shared" si="20"/>
        <v>0</v>
      </c>
      <c r="AF186" s="36">
        <f t="shared" si="24"/>
        <v>0</v>
      </c>
    </row>
    <row r="187" spans="1:32" ht="15" thickBot="1" x14ac:dyDescent="0.35">
      <c r="A187" s="1" t="s">
        <v>13</v>
      </c>
      <c r="C187" s="25"/>
      <c r="D187" s="1" t="s">
        <v>22</v>
      </c>
      <c r="E187" s="25"/>
      <c r="G187" s="1" t="s">
        <v>16</v>
      </c>
      <c r="I187" t="str">
        <f t="shared" si="17"/>
        <v/>
      </c>
      <c r="J187" t="str">
        <f t="shared" si="18"/>
        <v/>
      </c>
      <c r="N187" s="29">
        <f t="shared" si="20"/>
        <v>0</v>
      </c>
      <c r="AF187" s="36">
        <f t="shared" si="24"/>
        <v>0</v>
      </c>
    </row>
    <row r="188" spans="1:32" ht="15" thickBot="1" x14ac:dyDescent="0.35">
      <c r="A188" s="1" t="s">
        <v>9</v>
      </c>
      <c r="C188" s="25"/>
      <c r="D188" s="1" t="s">
        <v>22</v>
      </c>
      <c r="E188" s="25"/>
      <c r="G188" s="1" t="s">
        <v>5</v>
      </c>
      <c r="I188" t="str">
        <f t="shared" si="17"/>
        <v/>
      </c>
      <c r="J188" t="str">
        <f t="shared" si="18"/>
        <v/>
      </c>
      <c r="N188" s="29">
        <f t="shared" si="20"/>
        <v>0</v>
      </c>
      <c r="AF188" s="36">
        <f t="shared" si="24"/>
        <v>0</v>
      </c>
    </row>
    <row r="189" spans="1:32" ht="15" thickBot="1" x14ac:dyDescent="0.35">
      <c r="A189" s="1" t="s">
        <v>19</v>
      </c>
      <c r="C189" s="25"/>
      <c r="D189" s="1" t="s">
        <v>22</v>
      </c>
      <c r="E189" s="25"/>
      <c r="G189" s="1" t="s">
        <v>7</v>
      </c>
      <c r="I189" t="str">
        <f t="shared" si="17"/>
        <v/>
      </c>
      <c r="J189" t="str">
        <f t="shared" si="18"/>
        <v/>
      </c>
      <c r="N189" s="29">
        <f t="shared" si="20"/>
        <v>0</v>
      </c>
      <c r="AF189" s="36">
        <f t="shared" si="24"/>
        <v>0</v>
      </c>
    </row>
    <row r="190" spans="1:32" ht="15" thickBot="1" x14ac:dyDescent="0.35">
      <c r="A190" s="1" t="s">
        <v>20</v>
      </c>
      <c r="C190" s="25"/>
      <c r="D190" s="1" t="s">
        <v>22</v>
      </c>
      <c r="E190" s="25"/>
      <c r="G190" s="1" t="s">
        <v>11</v>
      </c>
      <c r="I190" t="str">
        <f t="shared" si="17"/>
        <v/>
      </c>
      <c r="J190" t="str">
        <f t="shared" si="18"/>
        <v/>
      </c>
      <c r="N190" s="29">
        <f t="shared" si="20"/>
        <v>0</v>
      </c>
      <c r="AF190" s="36">
        <f t="shared" si="24"/>
        <v>0</v>
      </c>
    </row>
    <row r="191" spans="1:32" ht="15" thickBot="1" x14ac:dyDescent="0.35">
      <c r="A191" s="1" t="s">
        <v>12</v>
      </c>
      <c r="C191" s="25"/>
      <c r="D191" s="1" t="s">
        <v>22</v>
      </c>
      <c r="E191" s="25"/>
      <c r="G191" s="1" t="s">
        <v>6</v>
      </c>
      <c r="I191" t="str">
        <f t="shared" si="17"/>
        <v/>
      </c>
      <c r="J191" t="str">
        <f t="shared" si="18"/>
        <v/>
      </c>
      <c r="N191" s="29">
        <f t="shared" si="20"/>
        <v>0</v>
      </c>
      <c r="AF191" s="36">
        <f t="shared" si="24"/>
        <v>0</v>
      </c>
    </row>
    <row r="192" spans="1:32" ht="15" thickBot="1" x14ac:dyDescent="0.35">
      <c r="A192" s="1" t="s">
        <v>8</v>
      </c>
      <c r="C192" s="25"/>
      <c r="D192" s="1" t="s">
        <v>22</v>
      </c>
      <c r="E192" s="25"/>
      <c r="G192" s="1" t="s">
        <v>3</v>
      </c>
      <c r="I192" t="str">
        <f t="shared" si="17"/>
        <v/>
      </c>
      <c r="J192" t="str">
        <f t="shared" si="18"/>
        <v/>
      </c>
      <c r="N192" s="29">
        <f t="shared" si="20"/>
        <v>0</v>
      </c>
      <c r="AF192" s="36">
        <f t="shared" si="24"/>
        <v>0</v>
      </c>
    </row>
    <row r="193" spans="1:32" ht="15" thickBot="1" x14ac:dyDescent="0.35">
      <c r="A193" s="1" t="s">
        <v>4</v>
      </c>
      <c r="C193" s="25"/>
      <c r="D193" s="1" t="s">
        <v>22</v>
      </c>
      <c r="E193" s="25"/>
      <c r="G193" s="1" t="s">
        <v>14</v>
      </c>
      <c r="I193" t="str">
        <f t="shared" si="17"/>
        <v/>
      </c>
      <c r="J193" t="str">
        <f t="shared" si="18"/>
        <v/>
      </c>
      <c r="N193" s="29">
        <f t="shared" si="20"/>
        <v>0</v>
      </c>
      <c r="AF193" s="36">
        <f t="shared" si="24"/>
        <v>0</v>
      </c>
    </row>
    <row r="194" spans="1:32" ht="15" thickBot="1" x14ac:dyDescent="0.35">
      <c r="A194" s="1" t="s">
        <v>1</v>
      </c>
      <c r="C194" s="25"/>
      <c r="D194" s="1" t="s">
        <v>22</v>
      </c>
      <c r="E194" s="25"/>
      <c r="G194" s="1" t="s">
        <v>2</v>
      </c>
      <c r="I194" t="str">
        <f t="shared" si="17"/>
        <v/>
      </c>
      <c r="J194" t="str">
        <f t="shared" si="18"/>
        <v/>
      </c>
      <c r="N194" s="29">
        <f t="shared" si="20"/>
        <v>0</v>
      </c>
      <c r="AF194" s="36">
        <f t="shared" si="24"/>
        <v>0</v>
      </c>
    </row>
    <row r="195" spans="1:32" x14ac:dyDescent="0.3">
      <c r="I195" t="str">
        <f t="shared" si="17"/>
        <v/>
      </c>
      <c r="J195" t="str">
        <f t="shared" si="18"/>
        <v/>
      </c>
    </row>
    <row r="196" spans="1:32" ht="18" x14ac:dyDescent="0.3">
      <c r="A196" s="26" t="s">
        <v>43</v>
      </c>
      <c r="B196" s="27"/>
      <c r="C196" s="22"/>
      <c r="D196" s="27"/>
      <c r="E196" s="22"/>
      <c r="F196" s="27"/>
      <c r="G196" s="28"/>
      <c r="I196" t="str">
        <f t="shared" ref="I196:I259" si="25">IF(C196="","",IF(C196&gt;E196,3,IF(C196=E196,1,0)))</f>
        <v/>
      </c>
      <c r="J196" t="str">
        <f t="shared" ref="J196:J259" si="26">IF(E196="","",IF(E196&gt;C196,3,IF(E196=C196,1,0)))</f>
        <v/>
      </c>
    </row>
    <row r="197" spans="1:32" ht="15" thickBot="1" x14ac:dyDescent="0.35">
      <c r="I197" t="str">
        <f t="shared" si="25"/>
        <v/>
      </c>
      <c r="J197" t="str">
        <f t="shared" si="26"/>
        <v/>
      </c>
    </row>
    <row r="198" spans="1:32" ht="15" thickBot="1" x14ac:dyDescent="0.35">
      <c r="A198" s="1" t="s">
        <v>15</v>
      </c>
      <c r="C198" s="25"/>
      <c r="D198" s="1" t="s">
        <v>22</v>
      </c>
      <c r="E198" s="25"/>
      <c r="G198" s="1" t="s">
        <v>1</v>
      </c>
      <c r="I198" t="str">
        <f t="shared" si="25"/>
        <v/>
      </c>
      <c r="J198" t="str">
        <f t="shared" si="26"/>
        <v/>
      </c>
      <c r="N198" s="29">
        <f t="shared" si="20"/>
        <v>0</v>
      </c>
      <c r="AF198" s="36">
        <f t="shared" ref="AF198:AF207" si="27">IF(AND(C198&lt;&gt;"",E198&lt;&gt;""),1,0)</f>
        <v>0</v>
      </c>
    </row>
    <row r="199" spans="1:32" ht="15" thickBot="1" x14ac:dyDescent="0.35">
      <c r="A199" s="1" t="s">
        <v>2</v>
      </c>
      <c r="C199" s="25"/>
      <c r="D199" s="1" t="s">
        <v>22</v>
      </c>
      <c r="E199" s="25"/>
      <c r="G199" s="1" t="s">
        <v>4</v>
      </c>
      <c r="I199" t="str">
        <f t="shared" si="25"/>
        <v/>
      </c>
      <c r="J199" t="str">
        <f t="shared" si="26"/>
        <v/>
      </c>
      <c r="N199" s="29">
        <f t="shared" si="20"/>
        <v>0</v>
      </c>
      <c r="AF199" s="36">
        <f t="shared" si="27"/>
        <v>0</v>
      </c>
    </row>
    <row r="200" spans="1:32" ht="15" thickBot="1" x14ac:dyDescent="0.35">
      <c r="A200" s="1" t="s">
        <v>7</v>
      </c>
      <c r="C200" s="25"/>
      <c r="D200" s="1" t="s">
        <v>22</v>
      </c>
      <c r="E200" s="25"/>
      <c r="G200" s="1" t="s">
        <v>11</v>
      </c>
      <c r="I200" t="str">
        <f t="shared" si="25"/>
        <v/>
      </c>
      <c r="J200" t="str">
        <f t="shared" si="26"/>
        <v/>
      </c>
      <c r="N200" s="29">
        <f t="shared" si="20"/>
        <v>0</v>
      </c>
      <c r="AF200" s="36">
        <f t="shared" si="27"/>
        <v>0</v>
      </c>
    </row>
    <row r="201" spans="1:32" ht="15" thickBot="1" x14ac:dyDescent="0.35">
      <c r="A201" s="1" t="s">
        <v>17</v>
      </c>
      <c r="C201" s="25"/>
      <c r="D201" s="1" t="s">
        <v>22</v>
      </c>
      <c r="E201" s="25"/>
      <c r="G201" s="1" t="s">
        <v>12</v>
      </c>
      <c r="I201" t="str">
        <f t="shared" si="25"/>
        <v/>
      </c>
      <c r="J201" t="str">
        <f t="shared" si="26"/>
        <v/>
      </c>
      <c r="N201" s="29">
        <f t="shared" si="20"/>
        <v>0</v>
      </c>
      <c r="AF201" s="36">
        <f t="shared" si="27"/>
        <v>0</v>
      </c>
    </row>
    <row r="202" spans="1:32" ht="15" thickBot="1" x14ac:dyDescent="0.35">
      <c r="A202" s="1" t="s">
        <v>18</v>
      </c>
      <c r="C202" s="25"/>
      <c r="D202" s="1" t="s">
        <v>22</v>
      </c>
      <c r="E202" s="25"/>
      <c r="G202" s="1" t="s">
        <v>13</v>
      </c>
      <c r="I202" t="str">
        <f t="shared" si="25"/>
        <v/>
      </c>
      <c r="J202" t="str">
        <f t="shared" si="26"/>
        <v/>
      </c>
      <c r="N202" s="29">
        <f t="shared" si="20"/>
        <v>0</v>
      </c>
      <c r="AF202" s="36">
        <f t="shared" si="27"/>
        <v>0</v>
      </c>
    </row>
    <row r="203" spans="1:32" ht="15" thickBot="1" x14ac:dyDescent="0.35">
      <c r="A203" s="1" t="s">
        <v>20</v>
      </c>
      <c r="C203" s="25"/>
      <c r="D203" s="1" t="s">
        <v>22</v>
      </c>
      <c r="E203" s="25"/>
      <c r="G203" s="1" t="s">
        <v>19</v>
      </c>
      <c r="I203" t="str">
        <f t="shared" si="25"/>
        <v/>
      </c>
      <c r="J203" t="str">
        <f t="shared" si="26"/>
        <v/>
      </c>
      <c r="N203" s="29">
        <f t="shared" si="20"/>
        <v>0</v>
      </c>
      <c r="AF203" s="36">
        <f t="shared" si="27"/>
        <v>0</v>
      </c>
    </row>
    <row r="204" spans="1:32" ht="15" thickBot="1" x14ac:dyDescent="0.35">
      <c r="A204" s="1" t="s">
        <v>5</v>
      </c>
      <c r="C204" s="25"/>
      <c r="D204" s="1" t="s">
        <v>22</v>
      </c>
      <c r="E204" s="25"/>
      <c r="G204" s="1" t="s">
        <v>8</v>
      </c>
      <c r="I204" t="str">
        <f t="shared" si="25"/>
        <v/>
      </c>
      <c r="J204" t="str">
        <f t="shared" si="26"/>
        <v/>
      </c>
      <c r="N204" s="29">
        <f t="shared" si="20"/>
        <v>0</v>
      </c>
      <c r="AF204" s="36">
        <f t="shared" si="27"/>
        <v>0</v>
      </c>
    </row>
    <row r="205" spans="1:32" ht="15" thickBot="1" x14ac:dyDescent="0.35">
      <c r="A205" s="1" t="s">
        <v>3</v>
      </c>
      <c r="C205" s="25"/>
      <c r="D205" s="1" t="s">
        <v>22</v>
      </c>
      <c r="E205" s="25"/>
      <c r="G205" s="1" t="s">
        <v>9</v>
      </c>
      <c r="I205" t="str">
        <f t="shared" si="25"/>
        <v/>
      </c>
      <c r="J205" t="str">
        <f t="shared" si="26"/>
        <v/>
      </c>
      <c r="N205" s="29">
        <f t="shared" ref="N205:N268" si="28">C205</f>
        <v>0</v>
      </c>
      <c r="AF205" s="36">
        <f t="shared" si="27"/>
        <v>0</v>
      </c>
    </row>
    <row r="206" spans="1:32" ht="15" thickBot="1" x14ac:dyDescent="0.35">
      <c r="A206" s="1" t="s">
        <v>14</v>
      </c>
      <c r="C206" s="25"/>
      <c r="D206" s="1" t="s">
        <v>22</v>
      </c>
      <c r="E206" s="25"/>
      <c r="G206" s="1" t="s">
        <v>16</v>
      </c>
      <c r="I206" t="str">
        <f t="shared" si="25"/>
        <v/>
      </c>
      <c r="J206" t="str">
        <f t="shared" si="26"/>
        <v/>
      </c>
      <c r="N206" s="29">
        <f t="shared" si="28"/>
        <v>0</v>
      </c>
      <c r="AF206" s="36">
        <f t="shared" si="27"/>
        <v>0</v>
      </c>
    </row>
    <row r="207" spans="1:32" ht="15" thickBot="1" x14ac:dyDescent="0.35">
      <c r="A207" s="1" t="s">
        <v>6</v>
      </c>
      <c r="C207" s="25"/>
      <c r="D207" s="1" t="s">
        <v>22</v>
      </c>
      <c r="E207" s="25"/>
      <c r="G207" s="1" t="s">
        <v>10</v>
      </c>
      <c r="I207" t="str">
        <f t="shared" si="25"/>
        <v/>
      </c>
      <c r="J207" t="str">
        <f t="shared" si="26"/>
        <v/>
      </c>
      <c r="N207" s="29">
        <f t="shared" si="28"/>
        <v>0</v>
      </c>
      <c r="AF207" s="36">
        <f t="shared" si="27"/>
        <v>0</v>
      </c>
    </row>
    <row r="208" spans="1:32" x14ac:dyDescent="0.3">
      <c r="I208" t="str">
        <f t="shared" si="25"/>
        <v/>
      </c>
      <c r="J208" t="str">
        <f t="shared" si="26"/>
        <v/>
      </c>
    </row>
    <row r="209" spans="1:32" ht="18" x14ac:dyDescent="0.3">
      <c r="A209" s="26" t="s">
        <v>44</v>
      </c>
      <c r="B209" s="27"/>
      <c r="C209" s="22"/>
      <c r="D209" s="27"/>
      <c r="E209" s="22"/>
      <c r="F209" s="27"/>
      <c r="G209" s="28"/>
      <c r="I209" t="str">
        <f t="shared" si="25"/>
        <v/>
      </c>
      <c r="J209" t="str">
        <f t="shared" si="26"/>
        <v/>
      </c>
    </row>
    <row r="210" spans="1:32" ht="15" thickBot="1" x14ac:dyDescent="0.35">
      <c r="I210" t="str">
        <f t="shared" si="25"/>
        <v/>
      </c>
      <c r="J210" t="str">
        <f t="shared" si="26"/>
        <v/>
      </c>
    </row>
    <row r="211" spans="1:32" ht="15" thickBot="1" x14ac:dyDescent="0.35">
      <c r="A211" s="1" t="s">
        <v>16</v>
      </c>
      <c r="C211" s="25"/>
      <c r="D211" s="1" t="s">
        <v>22</v>
      </c>
      <c r="E211" s="25"/>
      <c r="G211" s="1" t="s">
        <v>5</v>
      </c>
      <c r="I211" t="str">
        <f t="shared" si="25"/>
        <v/>
      </c>
      <c r="J211" t="str">
        <f t="shared" si="26"/>
        <v/>
      </c>
      <c r="N211" s="29">
        <f t="shared" si="28"/>
        <v>0</v>
      </c>
      <c r="AF211" s="36">
        <f t="shared" ref="AF211:AF220" si="29">IF(AND(C211&lt;&gt;"",E211&lt;&gt;""),1,0)</f>
        <v>0</v>
      </c>
    </row>
    <row r="212" spans="1:32" ht="15" thickBot="1" x14ac:dyDescent="0.35">
      <c r="A212" s="1" t="s">
        <v>10</v>
      </c>
      <c r="C212" s="25"/>
      <c r="D212" s="1" t="s">
        <v>22</v>
      </c>
      <c r="E212" s="25"/>
      <c r="G212" s="1" t="s">
        <v>20</v>
      </c>
      <c r="I212" t="str">
        <f t="shared" si="25"/>
        <v/>
      </c>
      <c r="J212" t="str">
        <f t="shared" si="26"/>
        <v/>
      </c>
      <c r="N212" s="29">
        <f t="shared" si="28"/>
        <v>0</v>
      </c>
      <c r="AF212" s="36">
        <f t="shared" si="29"/>
        <v>0</v>
      </c>
    </row>
    <row r="213" spans="1:32" ht="15" thickBot="1" x14ac:dyDescent="0.35">
      <c r="A213" s="1" t="s">
        <v>13</v>
      </c>
      <c r="C213" s="25"/>
      <c r="D213" s="1" t="s">
        <v>22</v>
      </c>
      <c r="E213" s="25"/>
      <c r="G213" s="1" t="s">
        <v>14</v>
      </c>
      <c r="I213" t="str">
        <f t="shared" si="25"/>
        <v/>
      </c>
      <c r="J213" t="str">
        <f t="shared" si="26"/>
        <v/>
      </c>
      <c r="N213" s="29">
        <f t="shared" si="28"/>
        <v>0</v>
      </c>
      <c r="AF213" s="36">
        <f t="shared" si="29"/>
        <v>0</v>
      </c>
    </row>
    <row r="214" spans="1:32" ht="15" thickBot="1" x14ac:dyDescent="0.35">
      <c r="A214" s="1" t="s">
        <v>9</v>
      </c>
      <c r="C214" s="25"/>
      <c r="D214" s="1" t="s">
        <v>22</v>
      </c>
      <c r="E214" s="25"/>
      <c r="G214" s="1" t="s">
        <v>2</v>
      </c>
      <c r="I214" t="str">
        <f t="shared" si="25"/>
        <v/>
      </c>
      <c r="J214" t="str">
        <f t="shared" si="26"/>
        <v/>
      </c>
      <c r="N214" s="29">
        <f t="shared" si="28"/>
        <v>0</v>
      </c>
      <c r="AF214" s="36">
        <f t="shared" si="29"/>
        <v>0</v>
      </c>
    </row>
    <row r="215" spans="1:32" ht="15" thickBot="1" x14ac:dyDescent="0.35">
      <c r="A215" s="1" t="s">
        <v>19</v>
      </c>
      <c r="C215" s="25"/>
      <c r="D215" s="1" t="s">
        <v>22</v>
      </c>
      <c r="E215" s="25"/>
      <c r="G215" s="1" t="s">
        <v>15</v>
      </c>
      <c r="I215" t="str">
        <f t="shared" si="25"/>
        <v/>
      </c>
      <c r="J215" t="str">
        <f t="shared" si="26"/>
        <v/>
      </c>
      <c r="N215" s="29">
        <f t="shared" si="28"/>
        <v>0</v>
      </c>
      <c r="AF215" s="36">
        <f t="shared" si="29"/>
        <v>0</v>
      </c>
    </row>
    <row r="216" spans="1:32" ht="15" thickBot="1" x14ac:dyDescent="0.35">
      <c r="A216" s="1" t="s">
        <v>11</v>
      </c>
      <c r="C216" s="25"/>
      <c r="D216" s="1" t="s">
        <v>22</v>
      </c>
      <c r="E216" s="25"/>
      <c r="G216" s="1" t="s">
        <v>17</v>
      </c>
      <c r="I216" t="str">
        <f t="shared" si="25"/>
        <v/>
      </c>
      <c r="J216" t="str">
        <f t="shared" si="26"/>
        <v/>
      </c>
      <c r="N216" s="29">
        <f t="shared" si="28"/>
        <v>0</v>
      </c>
      <c r="AF216" s="36">
        <f t="shared" si="29"/>
        <v>0</v>
      </c>
    </row>
    <row r="217" spans="1:32" ht="15" thickBot="1" x14ac:dyDescent="0.35">
      <c r="A217" s="1" t="s">
        <v>12</v>
      </c>
      <c r="C217" s="25"/>
      <c r="D217" s="1" t="s">
        <v>22</v>
      </c>
      <c r="E217" s="25"/>
      <c r="G217" s="1" t="s">
        <v>3</v>
      </c>
      <c r="I217" t="str">
        <f t="shared" si="25"/>
        <v/>
      </c>
      <c r="J217" t="str">
        <f t="shared" si="26"/>
        <v/>
      </c>
      <c r="N217" s="29">
        <f t="shared" si="28"/>
        <v>0</v>
      </c>
      <c r="AF217" s="36">
        <f t="shared" si="29"/>
        <v>0</v>
      </c>
    </row>
    <row r="218" spans="1:32" ht="15" thickBot="1" x14ac:dyDescent="0.35">
      <c r="A218" s="1" t="s">
        <v>8</v>
      </c>
      <c r="C218" s="25"/>
      <c r="D218" s="1" t="s">
        <v>22</v>
      </c>
      <c r="E218" s="25"/>
      <c r="G218" s="1" t="s">
        <v>18</v>
      </c>
      <c r="I218" t="str">
        <f t="shared" si="25"/>
        <v/>
      </c>
      <c r="J218" t="str">
        <f t="shared" si="26"/>
        <v/>
      </c>
      <c r="N218" s="29">
        <f t="shared" si="28"/>
        <v>0</v>
      </c>
      <c r="AF218" s="36">
        <f t="shared" si="29"/>
        <v>0</v>
      </c>
    </row>
    <row r="219" spans="1:32" ht="15" thickBot="1" x14ac:dyDescent="0.35">
      <c r="A219" s="1" t="s">
        <v>4</v>
      </c>
      <c r="C219" s="25"/>
      <c r="D219" s="1" t="s">
        <v>22</v>
      </c>
      <c r="E219" s="25"/>
      <c r="G219" s="1" t="s">
        <v>6</v>
      </c>
      <c r="I219" t="str">
        <f t="shared" si="25"/>
        <v/>
      </c>
      <c r="J219" t="str">
        <f t="shared" si="26"/>
        <v/>
      </c>
      <c r="N219" s="29">
        <f t="shared" si="28"/>
        <v>0</v>
      </c>
      <c r="AF219" s="36">
        <f t="shared" si="29"/>
        <v>0</v>
      </c>
    </row>
    <row r="220" spans="1:32" ht="15" thickBot="1" x14ac:dyDescent="0.35">
      <c r="A220" s="1" t="s">
        <v>1</v>
      </c>
      <c r="C220" s="25"/>
      <c r="D220" s="1" t="s">
        <v>22</v>
      </c>
      <c r="E220" s="25"/>
      <c r="G220" s="1" t="s">
        <v>7</v>
      </c>
      <c r="I220" t="str">
        <f t="shared" si="25"/>
        <v/>
      </c>
      <c r="J220" t="str">
        <f t="shared" si="26"/>
        <v/>
      </c>
      <c r="N220" s="29">
        <f t="shared" si="28"/>
        <v>0</v>
      </c>
      <c r="AF220" s="36">
        <f t="shared" si="29"/>
        <v>0</v>
      </c>
    </row>
    <row r="221" spans="1:32" x14ac:dyDescent="0.3">
      <c r="I221" t="str">
        <f t="shared" si="25"/>
        <v/>
      </c>
      <c r="J221" t="str">
        <f t="shared" si="26"/>
        <v/>
      </c>
    </row>
    <row r="222" spans="1:32" ht="18" x14ac:dyDescent="0.3">
      <c r="A222" s="26" t="s">
        <v>45</v>
      </c>
      <c r="B222" s="27"/>
      <c r="C222" s="22"/>
      <c r="D222" s="27"/>
      <c r="E222" s="22"/>
      <c r="F222" s="27"/>
      <c r="G222" s="28"/>
      <c r="I222" t="str">
        <f t="shared" si="25"/>
        <v/>
      </c>
      <c r="J222" t="str">
        <f t="shared" si="26"/>
        <v/>
      </c>
    </row>
    <row r="223" spans="1:32" ht="15" thickBot="1" x14ac:dyDescent="0.35">
      <c r="I223" t="str">
        <f t="shared" si="25"/>
        <v/>
      </c>
      <c r="J223" t="str">
        <f t="shared" si="26"/>
        <v/>
      </c>
    </row>
    <row r="224" spans="1:32" ht="15" thickBot="1" x14ac:dyDescent="0.35">
      <c r="A224" s="1" t="s">
        <v>16</v>
      </c>
      <c r="C224" s="25"/>
      <c r="D224" s="1" t="s">
        <v>22</v>
      </c>
      <c r="E224" s="25"/>
      <c r="G224" s="1" t="s">
        <v>19</v>
      </c>
      <c r="I224" t="str">
        <f t="shared" si="25"/>
        <v/>
      </c>
      <c r="J224" t="str">
        <f t="shared" si="26"/>
        <v/>
      </c>
      <c r="N224" s="29">
        <f t="shared" si="28"/>
        <v>0</v>
      </c>
      <c r="AF224" s="36">
        <f t="shared" ref="AF224:AF233" si="30">IF(AND(C224&lt;&gt;"",E224&lt;&gt;""),1,0)</f>
        <v>0</v>
      </c>
    </row>
    <row r="225" spans="1:32" ht="15" thickBot="1" x14ac:dyDescent="0.35">
      <c r="A225" s="1" t="s">
        <v>10</v>
      </c>
      <c r="C225" s="25"/>
      <c r="D225" s="1" t="s">
        <v>22</v>
      </c>
      <c r="E225" s="25"/>
      <c r="G225" s="1" t="s">
        <v>15</v>
      </c>
      <c r="I225" t="str">
        <f t="shared" si="25"/>
        <v/>
      </c>
      <c r="J225" t="str">
        <f t="shared" si="26"/>
        <v/>
      </c>
      <c r="N225" s="29">
        <f t="shared" si="28"/>
        <v>0</v>
      </c>
      <c r="AF225" s="36">
        <f t="shared" si="30"/>
        <v>0</v>
      </c>
    </row>
    <row r="226" spans="1:32" ht="15" thickBot="1" x14ac:dyDescent="0.35">
      <c r="A226" s="1" t="s">
        <v>13</v>
      </c>
      <c r="C226" s="25"/>
      <c r="D226" s="1" t="s">
        <v>22</v>
      </c>
      <c r="E226" s="25"/>
      <c r="G226" s="1" t="s">
        <v>12</v>
      </c>
      <c r="I226" t="str">
        <f t="shared" si="25"/>
        <v/>
      </c>
      <c r="J226" t="str">
        <f t="shared" si="26"/>
        <v/>
      </c>
      <c r="N226" s="29">
        <f t="shared" si="28"/>
        <v>0</v>
      </c>
      <c r="AF226" s="36">
        <f t="shared" si="30"/>
        <v>0</v>
      </c>
    </row>
    <row r="227" spans="1:32" ht="15" thickBot="1" x14ac:dyDescent="0.35">
      <c r="A227" s="1" t="s">
        <v>9</v>
      </c>
      <c r="C227" s="25"/>
      <c r="D227" s="1" t="s">
        <v>22</v>
      </c>
      <c r="E227" s="25"/>
      <c r="G227" s="1" t="s">
        <v>7</v>
      </c>
      <c r="I227" t="str">
        <f t="shared" si="25"/>
        <v/>
      </c>
      <c r="J227" t="str">
        <f t="shared" si="26"/>
        <v/>
      </c>
      <c r="N227" s="29">
        <f t="shared" si="28"/>
        <v>0</v>
      </c>
      <c r="AF227" s="36">
        <f t="shared" si="30"/>
        <v>0</v>
      </c>
    </row>
    <row r="228" spans="1:32" ht="15" thickBot="1" x14ac:dyDescent="0.35">
      <c r="A228" s="1" t="s">
        <v>18</v>
      </c>
      <c r="C228" s="25"/>
      <c r="D228" s="1" t="s">
        <v>22</v>
      </c>
      <c r="E228" s="25"/>
      <c r="G228" s="1" t="s">
        <v>1</v>
      </c>
      <c r="I228" t="str">
        <f t="shared" si="25"/>
        <v/>
      </c>
      <c r="J228" t="str">
        <f t="shared" si="26"/>
        <v/>
      </c>
      <c r="N228" s="29">
        <f t="shared" si="28"/>
        <v>0</v>
      </c>
      <c r="AF228" s="36">
        <f t="shared" si="30"/>
        <v>0</v>
      </c>
    </row>
    <row r="229" spans="1:32" ht="15" thickBot="1" x14ac:dyDescent="0.35">
      <c r="A229" s="1" t="s">
        <v>20</v>
      </c>
      <c r="C229" s="25"/>
      <c r="D229" s="1" t="s">
        <v>22</v>
      </c>
      <c r="E229" s="25"/>
      <c r="G229" s="1" t="s">
        <v>4</v>
      </c>
      <c r="I229" t="str">
        <f t="shared" si="25"/>
        <v/>
      </c>
      <c r="J229" t="str">
        <f t="shared" si="26"/>
        <v/>
      </c>
      <c r="N229" s="29">
        <f t="shared" si="28"/>
        <v>0</v>
      </c>
      <c r="AF229" s="36">
        <f t="shared" si="30"/>
        <v>0</v>
      </c>
    </row>
    <row r="230" spans="1:32" ht="15" thickBot="1" x14ac:dyDescent="0.35">
      <c r="A230" s="1" t="s">
        <v>5</v>
      </c>
      <c r="C230" s="25"/>
      <c r="D230" s="1" t="s">
        <v>22</v>
      </c>
      <c r="E230" s="25"/>
      <c r="G230" s="1" t="s">
        <v>2</v>
      </c>
      <c r="I230" t="str">
        <f t="shared" si="25"/>
        <v/>
      </c>
      <c r="J230" t="str">
        <f t="shared" si="26"/>
        <v/>
      </c>
      <c r="N230" s="29">
        <f t="shared" si="28"/>
        <v>0</v>
      </c>
      <c r="AF230" s="36">
        <f t="shared" si="30"/>
        <v>0</v>
      </c>
    </row>
    <row r="231" spans="1:32" ht="15" thickBot="1" x14ac:dyDescent="0.35">
      <c r="A231" s="1" t="s">
        <v>3</v>
      </c>
      <c r="C231" s="25"/>
      <c r="D231" s="1" t="s">
        <v>22</v>
      </c>
      <c r="E231" s="25"/>
      <c r="G231" s="1" t="s">
        <v>11</v>
      </c>
      <c r="I231" t="str">
        <f t="shared" si="25"/>
        <v/>
      </c>
      <c r="J231" t="str">
        <f t="shared" si="26"/>
        <v/>
      </c>
      <c r="N231" s="29">
        <f t="shared" si="28"/>
        <v>0</v>
      </c>
      <c r="AF231" s="36">
        <f t="shared" si="30"/>
        <v>0</v>
      </c>
    </row>
    <row r="232" spans="1:32" ht="15" thickBot="1" x14ac:dyDescent="0.35">
      <c r="A232" s="1" t="s">
        <v>14</v>
      </c>
      <c r="C232" s="25"/>
      <c r="D232" s="1" t="s">
        <v>22</v>
      </c>
      <c r="E232" s="25"/>
      <c r="G232" s="1" t="s">
        <v>17</v>
      </c>
      <c r="I232" t="str">
        <f t="shared" si="25"/>
        <v/>
      </c>
      <c r="J232" t="str">
        <f t="shared" si="26"/>
        <v/>
      </c>
      <c r="N232" s="29">
        <f t="shared" si="28"/>
        <v>0</v>
      </c>
      <c r="AF232" s="36">
        <f t="shared" si="30"/>
        <v>0</v>
      </c>
    </row>
    <row r="233" spans="1:32" ht="15" thickBot="1" x14ac:dyDescent="0.35">
      <c r="A233" s="1" t="s">
        <v>6</v>
      </c>
      <c r="C233" s="25"/>
      <c r="D233" s="1" t="s">
        <v>22</v>
      </c>
      <c r="E233" s="25"/>
      <c r="G233" s="1" t="s">
        <v>8</v>
      </c>
      <c r="I233" t="str">
        <f t="shared" si="25"/>
        <v/>
      </c>
      <c r="J233" t="str">
        <f t="shared" si="26"/>
        <v/>
      </c>
      <c r="N233" s="29">
        <f t="shared" si="28"/>
        <v>0</v>
      </c>
      <c r="AF233" s="36">
        <f t="shared" si="30"/>
        <v>0</v>
      </c>
    </row>
    <row r="234" spans="1:32" x14ac:dyDescent="0.3">
      <c r="I234" t="str">
        <f t="shared" si="25"/>
        <v/>
      </c>
      <c r="J234" t="str">
        <f t="shared" si="26"/>
        <v/>
      </c>
    </row>
    <row r="235" spans="1:32" ht="18" x14ac:dyDescent="0.3">
      <c r="A235" s="26" t="s">
        <v>46</v>
      </c>
      <c r="B235" s="27"/>
      <c r="C235" s="22"/>
      <c r="D235" s="27"/>
      <c r="E235" s="22"/>
      <c r="F235" s="27"/>
      <c r="G235" s="28"/>
      <c r="I235" t="str">
        <f t="shared" si="25"/>
        <v/>
      </c>
      <c r="J235" t="str">
        <f t="shared" si="26"/>
        <v/>
      </c>
    </row>
    <row r="236" spans="1:32" ht="15" thickBot="1" x14ac:dyDescent="0.35">
      <c r="I236" t="str">
        <f t="shared" si="25"/>
        <v/>
      </c>
      <c r="J236" t="str">
        <f t="shared" si="26"/>
        <v/>
      </c>
    </row>
    <row r="237" spans="1:32" ht="15" thickBot="1" x14ac:dyDescent="0.35">
      <c r="A237" s="1" t="s">
        <v>15</v>
      </c>
      <c r="C237" s="25"/>
      <c r="D237" s="1" t="s">
        <v>22</v>
      </c>
      <c r="E237" s="25"/>
      <c r="G237" s="1" t="s">
        <v>14</v>
      </c>
      <c r="I237" t="str">
        <f t="shared" si="25"/>
        <v/>
      </c>
      <c r="J237" t="str">
        <f t="shared" si="26"/>
        <v/>
      </c>
      <c r="N237" s="29">
        <f t="shared" si="28"/>
        <v>0</v>
      </c>
      <c r="AF237" s="36">
        <f t="shared" ref="AF237:AF246" si="31">IF(AND(C237&lt;&gt;"",E237&lt;&gt;""),1,0)</f>
        <v>0</v>
      </c>
    </row>
    <row r="238" spans="1:32" ht="15" thickBot="1" x14ac:dyDescent="0.35">
      <c r="A238" s="1" t="s">
        <v>2</v>
      </c>
      <c r="C238" s="25"/>
      <c r="D238" s="1" t="s">
        <v>22</v>
      </c>
      <c r="E238" s="25"/>
      <c r="G238" s="1" t="s">
        <v>16</v>
      </c>
      <c r="I238" t="str">
        <f t="shared" si="25"/>
        <v/>
      </c>
      <c r="J238" t="str">
        <f t="shared" si="26"/>
        <v/>
      </c>
      <c r="N238" s="29">
        <f t="shared" si="28"/>
        <v>0</v>
      </c>
      <c r="AF238" s="36">
        <f t="shared" si="31"/>
        <v>0</v>
      </c>
    </row>
    <row r="239" spans="1:32" ht="15" thickBot="1" x14ac:dyDescent="0.35">
      <c r="A239" s="1" t="s">
        <v>7</v>
      </c>
      <c r="C239" s="25"/>
      <c r="D239" s="1" t="s">
        <v>22</v>
      </c>
      <c r="E239" s="25"/>
      <c r="G239" s="1" t="s">
        <v>5</v>
      </c>
      <c r="I239" t="str">
        <f t="shared" si="25"/>
        <v/>
      </c>
      <c r="J239" t="str">
        <f t="shared" si="26"/>
        <v/>
      </c>
      <c r="N239" s="29">
        <f t="shared" si="28"/>
        <v>0</v>
      </c>
      <c r="AF239" s="36">
        <f t="shared" si="31"/>
        <v>0</v>
      </c>
    </row>
    <row r="240" spans="1:32" ht="15" thickBot="1" x14ac:dyDescent="0.35">
      <c r="A240" s="1" t="s">
        <v>17</v>
      </c>
      <c r="C240" s="25"/>
      <c r="D240" s="1" t="s">
        <v>22</v>
      </c>
      <c r="E240" s="25"/>
      <c r="G240" s="1" t="s">
        <v>10</v>
      </c>
      <c r="I240" t="str">
        <f t="shared" si="25"/>
        <v/>
      </c>
      <c r="J240" t="str">
        <f t="shared" si="26"/>
        <v/>
      </c>
      <c r="N240" s="29">
        <f t="shared" si="28"/>
        <v>0</v>
      </c>
      <c r="AF240" s="36">
        <f t="shared" si="31"/>
        <v>0</v>
      </c>
    </row>
    <row r="241" spans="1:32" ht="15" thickBot="1" x14ac:dyDescent="0.35">
      <c r="A241" s="1" t="s">
        <v>19</v>
      </c>
      <c r="C241" s="25"/>
      <c r="D241" s="1" t="s">
        <v>22</v>
      </c>
      <c r="E241" s="25"/>
      <c r="G241" s="1" t="s">
        <v>6</v>
      </c>
      <c r="I241" t="str">
        <f t="shared" si="25"/>
        <v/>
      </c>
      <c r="J241" t="str">
        <f t="shared" si="26"/>
        <v/>
      </c>
      <c r="N241" s="29">
        <f t="shared" si="28"/>
        <v>0</v>
      </c>
      <c r="AF241" s="36">
        <f t="shared" si="31"/>
        <v>0</v>
      </c>
    </row>
    <row r="242" spans="1:32" ht="15" thickBot="1" x14ac:dyDescent="0.35">
      <c r="A242" s="1" t="s">
        <v>11</v>
      </c>
      <c r="C242" s="25"/>
      <c r="D242" s="1" t="s">
        <v>22</v>
      </c>
      <c r="E242" s="25"/>
      <c r="G242" s="1" t="s">
        <v>18</v>
      </c>
      <c r="I242" t="str">
        <f t="shared" si="25"/>
        <v/>
      </c>
      <c r="J242" t="str">
        <f t="shared" si="26"/>
        <v/>
      </c>
      <c r="N242" s="29">
        <f t="shared" si="28"/>
        <v>0</v>
      </c>
      <c r="AF242" s="36">
        <f t="shared" si="31"/>
        <v>0</v>
      </c>
    </row>
    <row r="243" spans="1:32" ht="15" thickBot="1" x14ac:dyDescent="0.35">
      <c r="A243" s="1" t="s">
        <v>12</v>
      </c>
      <c r="C243" s="25"/>
      <c r="D243" s="1" t="s">
        <v>22</v>
      </c>
      <c r="E243" s="25"/>
      <c r="G243" s="1" t="s">
        <v>9</v>
      </c>
      <c r="I243" t="str">
        <f t="shared" si="25"/>
        <v/>
      </c>
      <c r="J243" t="str">
        <f t="shared" si="26"/>
        <v/>
      </c>
      <c r="N243" s="29">
        <f t="shared" si="28"/>
        <v>0</v>
      </c>
      <c r="AF243" s="36">
        <f t="shared" si="31"/>
        <v>0</v>
      </c>
    </row>
    <row r="244" spans="1:32" ht="15" thickBot="1" x14ac:dyDescent="0.35">
      <c r="A244" s="1" t="s">
        <v>8</v>
      </c>
      <c r="C244" s="25"/>
      <c r="D244" s="1" t="s">
        <v>22</v>
      </c>
      <c r="E244" s="25"/>
      <c r="G244" s="1" t="s">
        <v>20</v>
      </c>
      <c r="I244" t="str">
        <f t="shared" si="25"/>
        <v/>
      </c>
      <c r="J244" t="str">
        <f t="shared" si="26"/>
        <v/>
      </c>
      <c r="N244" s="29">
        <f t="shared" si="28"/>
        <v>0</v>
      </c>
      <c r="AF244" s="36">
        <f t="shared" si="31"/>
        <v>0</v>
      </c>
    </row>
    <row r="245" spans="1:32" ht="15" thickBot="1" x14ac:dyDescent="0.35">
      <c r="A245" s="1" t="s">
        <v>4</v>
      </c>
      <c r="C245" s="25"/>
      <c r="D245" s="1" t="s">
        <v>22</v>
      </c>
      <c r="E245" s="25"/>
      <c r="G245" s="1" t="s">
        <v>13</v>
      </c>
      <c r="I245" t="str">
        <f t="shared" si="25"/>
        <v/>
      </c>
      <c r="J245" t="str">
        <f t="shared" si="26"/>
        <v/>
      </c>
      <c r="N245" s="29">
        <f t="shared" si="28"/>
        <v>0</v>
      </c>
      <c r="AF245" s="36">
        <f t="shared" si="31"/>
        <v>0</v>
      </c>
    </row>
    <row r="246" spans="1:32" ht="15" thickBot="1" x14ac:dyDescent="0.35">
      <c r="A246" s="1" t="s">
        <v>1</v>
      </c>
      <c r="C246" s="25"/>
      <c r="D246" s="1" t="s">
        <v>22</v>
      </c>
      <c r="E246" s="25"/>
      <c r="G246" s="1" t="s">
        <v>3</v>
      </c>
      <c r="I246" t="str">
        <f t="shared" si="25"/>
        <v/>
      </c>
      <c r="J246" t="str">
        <f t="shared" si="26"/>
        <v/>
      </c>
      <c r="N246" s="29">
        <f t="shared" si="28"/>
        <v>0</v>
      </c>
      <c r="AF246" s="36">
        <f t="shared" si="31"/>
        <v>0</v>
      </c>
    </row>
    <row r="247" spans="1:32" x14ac:dyDescent="0.3">
      <c r="I247" t="str">
        <f t="shared" si="25"/>
        <v/>
      </c>
      <c r="J247" t="str">
        <f t="shared" si="26"/>
        <v/>
      </c>
    </row>
    <row r="248" spans="1:32" ht="18" x14ac:dyDescent="0.3">
      <c r="A248" s="26" t="s">
        <v>47</v>
      </c>
      <c r="B248" s="27"/>
      <c r="C248" s="22"/>
      <c r="D248" s="27"/>
      <c r="E248" s="22"/>
      <c r="F248" s="27"/>
      <c r="G248" s="28"/>
      <c r="I248" t="str">
        <f t="shared" si="25"/>
        <v/>
      </c>
      <c r="J248" t="str">
        <f t="shared" si="26"/>
        <v/>
      </c>
    </row>
    <row r="249" spans="1:32" ht="15" thickBot="1" x14ac:dyDescent="0.35">
      <c r="I249" t="str">
        <f t="shared" si="25"/>
        <v/>
      </c>
      <c r="J249" t="str">
        <f t="shared" si="26"/>
        <v/>
      </c>
    </row>
    <row r="250" spans="1:32" ht="15" thickBot="1" x14ac:dyDescent="0.35">
      <c r="A250" s="1" t="s">
        <v>16</v>
      </c>
      <c r="C250" s="25"/>
      <c r="D250" s="1" t="s">
        <v>22</v>
      </c>
      <c r="E250" s="25"/>
      <c r="G250" s="1" t="s">
        <v>8</v>
      </c>
      <c r="I250" t="str">
        <f t="shared" si="25"/>
        <v/>
      </c>
      <c r="J250" t="str">
        <f t="shared" si="26"/>
        <v/>
      </c>
      <c r="N250" s="29">
        <f t="shared" si="28"/>
        <v>0</v>
      </c>
      <c r="AF250" s="36">
        <f t="shared" ref="AF250:AF259" si="32">IF(AND(C250&lt;&gt;"",E250&lt;&gt;""),1,0)</f>
        <v>0</v>
      </c>
    </row>
    <row r="251" spans="1:32" ht="15" thickBot="1" x14ac:dyDescent="0.35">
      <c r="A251" s="1" t="s">
        <v>10</v>
      </c>
      <c r="C251" s="25"/>
      <c r="D251" s="1" t="s">
        <v>22</v>
      </c>
      <c r="E251" s="25"/>
      <c r="G251" s="1" t="s">
        <v>11</v>
      </c>
      <c r="I251" t="str">
        <f t="shared" si="25"/>
        <v/>
      </c>
      <c r="J251" t="str">
        <f t="shared" si="26"/>
        <v/>
      </c>
      <c r="N251" s="29">
        <f t="shared" si="28"/>
        <v>0</v>
      </c>
      <c r="AF251" s="36">
        <f t="shared" si="32"/>
        <v>0</v>
      </c>
    </row>
    <row r="252" spans="1:32" ht="15" thickBot="1" x14ac:dyDescent="0.35">
      <c r="A252" s="1" t="s">
        <v>13</v>
      </c>
      <c r="C252" s="25"/>
      <c r="D252" s="1" t="s">
        <v>22</v>
      </c>
      <c r="E252" s="25"/>
      <c r="G252" s="1" t="s">
        <v>17</v>
      </c>
      <c r="I252" t="str">
        <f t="shared" si="25"/>
        <v/>
      </c>
      <c r="J252" t="str">
        <f t="shared" si="26"/>
        <v/>
      </c>
      <c r="N252" s="29">
        <f t="shared" si="28"/>
        <v>0</v>
      </c>
      <c r="AF252" s="36">
        <f t="shared" si="32"/>
        <v>0</v>
      </c>
    </row>
    <row r="253" spans="1:32" ht="15" thickBot="1" x14ac:dyDescent="0.35">
      <c r="A253" s="1" t="s">
        <v>9</v>
      </c>
      <c r="C253" s="25"/>
      <c r="D253" s="1" t="s">
        <v>22</v>
      </c>
      <c r="E253" s="25"/>
      <c r="G253" s="1" t="s">
        <v>4</v>
      </c>
      <c r="I253" t="str">
        <f t="shared" si="25"/>
        <v/>
      </c>
      <c r="J253" t="str">
        <f t="shared" si="26"/>
        <v/>
      </c>
      <c r="N253" s="29">
        <f t="shared" si="28"/>
        <v>0</v>
      </c>
      <c r="AF253" s="36">
        <f t="shared" si="32"/>
        <v>0</v>
      </c>
    </row>
    <row r="254" spans="1:32" ht="15" thickBot="1" x14ac:dyDescent="0.35">
      <c r="A254" s="1" t="s">
        <v>18</v>
      </c>
      <c r="C254" s="25"/>
      <c r="D254" s="1" t="s">
        <v>22</v>
      </c>
      <c r="E254" s="25"/>
      <c r="G254" s="1" t="s">
        <v>15</v>
      </c>
      <c r="I254" t="str">
        <f t="shared" si="25"/>
        <v/>
      </c>
      <c r="J254" t="str">
        <f t="shared" si="26"/>
        <v/>
      </c>
      <c r="N254" s="29">
        <f t="shared" si="28"/>
        <v>0</v>
      </c>
      <c r="AF254" s="36">
        <f t="shared" si="32"/>
        <v>0</v>
      </c>
    </row>
    <row r="255" spans="1:32" ht="15" thickBot="1" x14ac:dyDescent="0.35">
      <c r="A255" s="1" t="s">
        <v>20</v>
      </c>
      <c r="C255" s="25"/>
      <c r="D255" s="1" t="s">
        <v>22</v>
      </c>
      <c r="E255" s="25"/>
      <c r="G255" s="1" t="s">
        <v>1</v>
      </c>
      <c r="I255" t="str">
        <f t="shared" si="25"/>
        <v/>
      </c>
      <c r="J255" t="str">
        <f t="shared" si="26"/>
        <v/>
      </c>
      <c r="N255" s="29">
        <f t="shared" si="28"/>
        <v>0</v>
      </c>
      <c r="AF255" s="36">
        <f t="shared" si="32"/>
        <v>0</v>
      </c>
    </row>
    <row r="256" spans="1:32" ht="15" thickBot="1" x14ac:dyDescent="0.35">
      <c r="A256" s="1" t="s">
        <v>5</v>
      </c>
      <c r="C256" s="25"/>
      <c r="D256" s="1" t="s">
        <v>22</v>
      </c>
      <c r="E256" s="25"/>
      <c r="G256" s="1" t="s">
        <v>19</v>
      </c>
      <c r="I256" t="str">
        <f t="shared" si="25"/>
        <v/>
      </c>
      <c r="J256" t="str">
        <f t="shared" si="26"/>
        <v/>
      </c>
      <c r="N256" s="29">
        <f t="shared" si="28"/>
        <v>0</v>
      </c>
      <c r="AF256" s="36">
        <f t="shared" si="32"/>
        <v>0</v>
      </c>
    </row>
    <row r="257" spans="1:32" ht="15" thickBot="1" x14ac:dyDescent="0.35">
      <c r="A257" s="1" t="s">
        <v>3</v>
      </c>
      <c r="C257" s="25"/>
      <c r="D257" s="1" t="s">
        <v>22</v>
      </c>
      <c r="E257" s="25"/>
      <c r="G257" s="1" t="s">
        <v>2</v>
      </c>
      <c r="I257" t="str">
        <f t="shared" si="25"/>
        <v/>
      </c>
      <c r="J257" t="str">
        <f t="shared" si="26"/>
        <v/>
      </c>
      <c r="N257" s="29">
        <f t="shared" si="28"/>
        <v>0</v>
      </c>
      <c r="AF257" s="36">
        <f t="shared" si="32"/>
        <v>0</v>
      </c>
    </row>
    <row r="258" spans="1:32" ht="15" thickBot="1" x14ac:dyDescent="0.35">
      <c r="A258" s="1" t="s">
        <v>14</v>
      </c>
      <c r="C258" s="25"/>
      <c r="D258" s="1" t="s">
        <v>22</v>
      </c>
      <c r="E258" s="25"/>
      <c r="G258" s="1" t="s">
        <v>12</v>
      </c>
      <c r="I258" t="str">
        <f t="shared" si="25"/>
        <v/>
      </c>
      <c r="J258" t="str">
        <f t="shared" si="26"/>
        <v/>
      </c>
      <c r="N258" s="29">
        <f t="shared" si="28"/>
        <v>0</v>
      </c>
      <c r="AF258" s="36">
        <f t="shared" si="32"/>
        <v>0</v>
      </c>
    </row>
    <row r="259" spans="1:32" ht="15" thickBot="1" x14ac:dyDescent="0.35">
      <c r="A259" s="1" t="s">
        <v>6</v>
      </c>
      <c r="C259" s="25"/>
      <c r="D259" s="1" t="s">
        <v>22</v>
      </c>
      <c r="E259" s="25"/>
      <c r="G259" s="1" t="s">
        <v>7</v>
      </c>
      <c r="I259" t="str">
        <f t="shared" si="25"/>
        <v/>
      </c>
      <c r="J259" t="str">
        <f t="shared" si="26"/>
        <v/>
      </c>
      <c r="N259" s="29">
        <f t="shared" si="28"/>
        <v>0</v>
      </c>
      <c r="AF259" s="36">
        <f t="shared" si="32"/>
        <v>0</v>
      </c>
    </row>
    <row r="260" spans="1:32" x14ac:dyDescent="0.3">
      <c r="I260" t="str">
        <f t="shared" ref="I260:I323" si="33">IF(C260="","",IF(C260&gt;E260,3,IF(C260=E260,1,0)))</f>
        <v/>
      </c>
      <c r="J260" t="str">
        <f t="shared" ref="J260:J323" si="34">IF(E260="","",IF(E260&gt;C260,3,IF(E260=C260,1,0)))</f>
        <v/>
      </c>
    </row>
    <row r="261" spans="1:32" ht="18" x14ac:dyDescent="0.3">
      <c r="A261" s="26" t="s">
        <v>48</v>
      </c>
      <c r="B261" s="27"/>
      <c r="C261" s="22"/>
      <c r="D261" s="27"/>
      <c r="E261" s="22"/>
      <c r="F261" s="27"/>
      <c r="G261" s="28"/>
      <c r="I261" t="str">
        <f t="shared" si="33"/>
        <v/>
      </c>
      <c r="J261" t="str">
        <f t="shared" si="34"/>
        <v/>
      </c>
    </row>
    <row r="262" spans="1:32" ht="15" thickBot="1" x14ac:dyDescent="0.35">
      <c r="I262" t="str">
        <f t="shared" si="33"/>
        <v/>
      </c>
      <c r="J262" t="str">
        <f t="shared" si="34"/>
        <v/>
      </c>
    </row>
    <row r="263" spans="1:32" ht="15" thickBot="1" x14ac:dyDescent="0.35">
      <c r="A263" s="1" t="s">
        <v>15</v>
      </c>
      <c r="C263" s="25"/>
      <c r="D263" s="1" t="s">
        <v>22</v>
      </c>
      <c r="E263" s="25"/>
      <c r="G263" s="1" t="s">
        <v>3</v>
      </c>
      <c r="I263" t="str">
        <f t="shared" si="33"/>
        <v/>
      </c>
      <c r="J263" t="str">
        <f t="shared" si="34"/>
        <v/>
      </c>
      <c r="N263" s="29">
        <f t="shared" si="28"/>
        <v>0</v>
      </c>
      <c r="AF263" s="36">
        <f t="shared" ref="AF263:AF272" si="35">IF(AND(C263&lt;&gt;"",E263&lt;&gt;""),1,0)</f>
        <v>0</v>
      </c>
    </row>
    <row r="264" spans="1:32" ht="15" thickBot="1" x14ac:dyDescent="0.35">
      <c r="A264" s="1" t="s">
        <v>2</v>
      </c>
      <c r="C264" s="25"/>
      <c r="D264" s="1" t="s">
        <v>22</v>
      </c>
      <c r="E264" s="25"/>
      <c r="G264" s="1" t="s">
        <v>20</v>
      </c>
      <c r="I264" t="str">
        <f t="shared" si="33"/>
        <v/>
      </c>
      <c r="J264" t="str">
        <f t="shared" si="34"/>
        <v/>
      </c>
      <c r="N264" s="29">
        <f t="shared" si="28"/>
        <v>0</v>
      </c>
      <c r="AF264" s="36">
        <f t="shared" si="35"/>
        <v>0</v>
      </c>
    </row>
    <row r="265" spans="1:32" ht="15" thickBot="1" x14ac:dyDescent="0.35">
      <c r="A265" s="1" t="s">
        <v>7</v>
      </c>
      <c r="C265" s="25"/>
      <c r="D265" s="1" t="s">
        <v>22</v>
      </c>
      <c r="E265" s="25"/>
      <c r="G265" s="1" t="s">
        <v>10</v>
      </c>
      <c r="I265" t="str">
        <f t="shared" si="33"/>
        <v/>
      </c>
      <c r="J265" t="str">
        <f t="shared" si="34"/>
        <v/>
      </c>
      <c r="N265" s="29">
        <f t="shared" si="28"/>
        <v>0</v>
      </c>
      <c r="AF265" s="36">
        <f t="shared" si="35"/>
        <v>0</v>
      </c>
    </row>
    <row r="266" spans="1:32" ht="15" thickBot="1" x14ac:dyDescent="0.35">
      <c r="A266" s="1" t="s">
        <v>17</v>
      </c>
      <c r="C266" s="25"/>
      <c r="D266" s="1" t="s">
        <v>22</v>
      </c>
      <c r="E266" s="25"/>
      <c r="G266" s="1" t="s">
        <v>6</v>
      </c>
      <c r="I266" t="str">
        <f t="shared" si="33"/>
        <v/>
      </c>
      <c r="J266" t="str">
        <f t="shared" si="34"/>
        <v/>
      </c>
      <c r="N266" s="29">
        <f t="shared" si="28"/>
        <v>0</v>
      </c>
      <c r="AF266" s="36">
        <f t="shared" si="35"/>
        <v>0</v>
      </c>
    </row>
    <row r="267" spans="1:32" ht="15" thickBot="1" x14ac:dyDescent="0.35">
      <c r="A267" s="1" t="s">
        <v>19</v>
      </c>
      <c r="C267" s="25"/>
      <c r="D267" s="1" t="s">
        <v>22</v>
      </c>
      <c r="E267" s="25"/>
      <c r="G267" s="1" t="s">
        <v>14</v>
      </c>
      <c r="I267" t="str">
        <f t="shared" si="33"/>
        <v/>
      </c>
      <c r="J267" t="str">
        <f t="shared" si="34"/>
        <v/>
      </c>
      <c r="N267" s="29">
        <f t="shared" si="28"/>
        <v>0</v>
      </c>
      <c r="AF267" s="36">
        <f t="shared" si="35"/>
        <v>0</v>
      </c>
    </row>
    <row r="268" spans="1:32" ht="15" thickBot="1" x14ac:dyDescent="0.35">
      <c r="A268" s="1" t="s">
        <v>11</v>
      </c>
      <c r="C268" s="25"/>
      <c r="D268" s="1" t="s">
        <v>22</v>
      </c>
      <c r="E268" s="25"/>
      <c r="G268" s="1" t="s">
        <v>16</v>
      </c>
      <c r="I268" t="str">
        <f t="shared" si="33"/>
        <v/>
      </c>
      <c r="J268" t="str">
        <f t="shared" si="34"/>
        <v/>
      </c>
      <c r="N268" s="29">
        <f t="shared" si="28"/>
        <v>0</v>
      </c>
      <c r="AF268" s="36">
        <f t="shared" si="35"/>
        <v>0</v>
      </c>
    </row>
    <row r="269" spans="1:32" ht="15" thickBot="1" x14ac:dyDescent="0.35">
      <c r="A269" s="1" t="s">
        <v>12</v>
      </c>
      <c r="C269" s="25"/>
      <c r="D269" s="1" t="s">
        <v>22</v>
      </c>
      <c r="E269" s="25"/>
      <c r="G269" s="1" t="s">
        <v>18</v>
      </c>
      <c r="I269" t="str">
        <f t="shared" si="33"/>
        <v/>
      </c>
      <c r="J269" t="str">
        <f t="shared" si="34"/>
        <v/>
      </c>
      <c r="N269" s="29">
        <f t="shared" ref="N269:N332" si="36">C269</f>
        <v>0</v>
      </c>
      <c r="AF269" s="36">
        <f t="shared" si="35"/>
        <v>0</v>
      </c>
    </row>
    <row r="270" spans="1:32" ht="15" thickBot="1" x14ac:dyDescent="0.35">
      <c r="A270" s="1" t="s">
        <v>8</v>
      </c>
      <c r="C270" s="25"/>
      <c r="D270" s="1" t="s">
        <v>22</v>
      </c>
      <c r="E270" s="25"/>
      <c r="G270" s="1" t="s">
        <v>9</v>
      </c>
      <c r="I270" t="str">
        <f t="shared" si="33"/>
        <v/>
      </c>
      <c r="J270" t="str">
        <f t="shared" si="34"/>
        <v/>
      </c>
      <c r="N270" s="29">
        <f t="shared" si="36"/>
        <v>0</v>
      </c>
      <c r="AF270" s="36">
        <f t="shared" si="35"/>
        <v>0</v>
      </c>
    </row>
    <row r="271" spans="1:32" ht="15" thickBot="1" x14ac:dyDescent="0.35">
      <c r="A271" s="1" t="s">
        <v>4</v>
      </c>
      <c r="C271" s="25"/>
      <c r="D271" s="1" t="s">
        <v>22</v>
      </c>
      <c r="E271" s="25"/>
      <c r="G271" s="1" t="s">
        <v>5</v>
      </c>
      <c r="I271" t="str">
        <f t="shared" si="33"/>
        <v/>
      </c>
      <c r="J271" t="str">
        <f t="shared" si="34"/>
        <v/>
      </c>
      <c r="N271" s="29">
        <f t="shared" si="36"/>
        <v>0</v>
      </c>
      <c r="AF271" s="36">
        <f t="shared" si="35"/>
        <v>0</v>
      </c>
    </row>
    <row r="272" spans="1:32" ht="15" thickBot="1" x14ac:dyDescent="0.35">
      <c r="A272" s="1" t="s">
        <v>1</v>
      </c>
      <c r="C272" s="25"/>
      <c r="D272" s="1" t="s">
        <v>22</v>
      </c>
      <c r="E272" s="25"/>
      <c r="G272" s="1" t="s">
        <v>13</v>
      </c>
      <c r="I272" t="str">
        <f t="shared" si="33"/>
        <v/>
      </c>
      <c r="J272" t="str">
        <f t="shared" si="34"/>
        <v/>
      </c>
      <c r="N272" s="29">
        <f t="shared" si="36"/>
        <v>0</v>
      </c>
      <c r="AF272" s="36">
        <f t="shared" si="35"/>
        <v>0</v>
      </c>
    </row>
    <row r="273" spans="1:32" x14ac:dyDescent="0.3">
      <c r="I273" t="str">
        <f t="shared" si="33"/>
        <v/>
      </c>
      <c r="J273" t="str">
        <f t="shared" si="34"/>
        <v/>
      </c>
    </row>
    <row r="274" spans="1:32" ht="18" x14ac:dyDescent="0.3">
      <c r="A274" s="26" t="s">
        <v>49</v>
      </c>
      <c r="B274" s="27"/>
      <c r="C274" s="22"/>
      <c r="D274" s="27"/>
      <c r="E274" s="22"/>
      <c r="F274" s="27"/>
      <c r="G274" s="28"/>
      <c r="I274" t="str">
        <f t="shared" si="33"/>
        <v/>
      </c>
      <c r="J274" t="str">
        <f t="shared" si="34"/>
        <v/>
      </c>
    </row>
    <row r="275" spans="1:32" ht="15" thickBot="1" x14ac:dyDescent="0.35">
      <c r="I275" t="str">
        <f t="shared" si="33"/>
        <v/>
      </c>
      <c r="J275" t="str">
        <f t="shared" si="34"/>
        <v/>
      </c>
    </row>
    <row r="276" spans="1:32" ht="15" thickBot="1" x14ac:dyDescent="0.35">
      <c r="A276" s="1" t="s">
        <v>16</v>
      </c>
      <c r="C276" s="25"/>
      <c r="D276" s="1" t="s">
        <v>22</v>
      </c>
      <c r="E276" s="25"/>
      <c r="G276" s="1" t="s">
        <v>17</v>
      </c>
      <c r="I276" t="str">
        <f t="shared" si="33"/>
        <v/>
      </c>
      <c r="J276" t="str">
        <f t="shared" si="34"/>
        <v/>
      </c>
      <c r="N276" s="29">
        <f t="shared" si="36"/>
        <v>0</v>
      </c>
      <c r="AF276" s="36">
        <f t="shared" ref="AF276:AF285" si="37">IF(AND(C276&lt;&gt;"",E276&lt;&gt;""),1,0)</f>
        <v>0</v>
      </c>
    </row>
    <row r="277" spans="1:32" ht="15" thickBot="1" x14ac:dyDescent="0.35">
      <c r="A277" s="1" t="s">
        <v>2</v>
      </c>
      <c r="C277" s="25"/>
      <c r="D277" s="1" t="s">
        <v>22</v>
      </c>
      <c r="E277" s="25"/>
      <c r="G277" s="1" t="s">
        <v>7</v>
      </c>
      <c r="I277" t="str">
        <f t="shared" si="33"/>
        <v/>
      </c>
      <c r="J277" t="str">
        <f t="shared" si="34"/>
        <v/>
      </c>
      <c r="N277" s="29">
        <f t="shared" si="36"/>
        <v>0</v>
      </c>
      <c r="AF277" s="36">
        <f t="shared" si="37"/>
        <v>0</v>
      </c>
    </row>
    <row r="278" spans="1:32" ht="15" thickBot="1" x14ac:dyDescent="0.35">
      <c r="A278" s="1" t="s">
        <v>13</v>
      </c>
      <c r="C278" s="25"/>
      <c r="D278" s="1" t="s">
        <v>22</v>
      </c>
      <c r="E278" s="25"/>
      <c r="G278" s="1" t="s">
        <v>5</v>
      </c>
      <c r="I278" t="str">
        <f t="shared" si="33"/>
        <v/>
      </c>
      <c r="J278" t="str">
        <f t="shared" si="34"/>
        <v/>
      </c>
      <c r="N278" s="29">
        <f t="shared" si="36"/>
        <v>0</v>
      </c>
      <c r="AF278" s="36">
        <f t="shared" si="37"/>
        <v>0</v>
      </c>
    </row>
    <row r="279" spans="1:32" ht="15" thickBot="1" x14ac:dyDescent="0.35">
      <c r="A279" s="1" t="s">
        <v>9</v>
      </c>
      <c r="C279" s="25"/>
      <c r="D279" s="1" t="s">
        <v>22</v>
      </c>
      <c r="E279" s="25"/>
      <c r="G279" s="1" t="s">
        <v>20</v>
      </c>
      <c r="I279" t="str">
        <f t="shared" si="33"/>
        <v/>
      </c>
      <c r="J279" t="str">
        <f t="shared" si="34"/>
        <v/>
      </c>
      <c r="N279" s="29">
        <f t="shared" si="36"/>
        <v>0</v>
      </c>
      <c r="AF279" s="36">
        <f t="shared" si="37"/>
        <v>0</v>
      </c>
    </row>
    <row r="280" spans="1:32" ht="15" thickBot="1" x14ac:dyDescent="0.35">
      <c r="A280" s="1" t="s">
        <v>18</v>
      </c>
      <c r="C280" s="25"/>
      <c r="D280" s="1" t="s">
        <v>22</v>
      </c>
      <c r="E280" s="25"/>
      <c r="G280" s="1" t="s">
        <v>6</v>
      </c>
      <c r="I280" t="str">
        <f t="shared" si="33"/>
        <v/>
      </c>
      <c r="J280" t="str">
        <f t="shared" si="34"/>
        <v/>
      </c>
      <c r="N280" s="29">
        <f t="shared" si="36"/>
        <v>0</v>
      </c>
      <c r="AF280" s="36">
        <f t="shared" si="37"/>
        <v>0</v>
      </c>
    </row>
    <row r="281" spans="1:32" ht="15" thickBot="1" x14ac:dyDescent="0.35">
      <c r="A281" s="1" t="s">
        <v>11</v>
      </c>
      <c r="C281" s="25"/>
      <c r="D281" s="1" t="s">
        <v>22</v>
      </c>
      <c r="E281" s="25"/>
      <c r="G281" s="1" t="s">
        <v>19</v>
      </c>
      <c r="I281" t="str">
        <f t="shared" si="33"/>
        <v/>
      </c>
      <c r="J281" t="str">
        <f t="shared" si="34"/>
        <v/>
      </c>
      <c r="N281" s="29">
        <f t="shared" si="36"/>
        <v>0</v>
      </c>
      <c r="AF281" s="36">
        <f t="shared" si="37"/>
        <v>0</v>
      </c>
    </row>
    <row r="282" spans="1:32" ht="15" thickBot="1" x14ac:dyDescent="0.35">
      <c r="A282" s="1" t="s">
        <v>12</v>
      </c>
      <c r="C282" s="25"/>
      <c r="D282" s="1" t="s">
        <v>22</v>
      </c>
      <c r="E282" s="25"/>
      <c r="G282" s="1" t="s">
        <v>15</v>
      </c>
      <c r="I282" t="str">
        <f t="shared" si="33"/>
        <v/>
      </c>
      <c r="J282" t="str">
        <f t="shared" si="34"/>
        <v/>
      </c>
      <c r="N282" s="29">
        <f t="shared" si="36"/>
        <v>0</v>
      </c>
      <c r="AF282" s="36">
        <f t="shared" si="37"/>
        <v>0</v>
      </c>
    </row>
    <row r="283" spans="1:32" ht="15" thickBot="1" x14ac:dyDescent="0.35">
      <c r="A283" s="1" t="s">
        <v>3</v>
      </c>
      <c r="C283" s="25"/>
      <c r="D283" s="1" t="s">
        <v>22</v>
      </c>
      <c r="E283" s="25"/>
      <c r="G283" s="1" t="s">
        <v>4</v>
      </c>
      <c r="I283" t="str">
        <f t="shared" si="33"/>
        <v/>
      </c>
      <c r="J283" t="str">
        <f t="shared" si="34"/>
        <v/>
      </c>
      <c r="N283" s="29">
        <f t="shared" si="36"/>
        <v>0</v>
      </c>
      <c r="AF283" s="36">
        <f t="shared" si="37"/>
        <v>0</v>
      </c>
    </row>
    <row r="284" spans="1:32" ht="15" thickBot="1" x14ac:dyDescent="0.35">
      <c r="A284" s="1" t="s">
        <v>14</v>
      </c>
      <c r="C284" s="25"/>
      <c r="D284" s="1" t="s">
        <v>22</v>
      </c>
      <c r="E284" s="25"/>
      <c r="G284" s="1" t="s">
        <v>10</v>
      </c>
      <c r="I284" t="str">
        <f t="shared" si="33"/>
        <v/>
      </c>
      <c r="J284" t="str">
        <f t="shared" si="34"/>
        <v/>
      </c>
      <c r="N284" s="29">
        <f t="shared" si="36"/>
        <v>0</v>
      </c>
      <c r="AF284" s="36">
        <f t="shared" si="37"/>
        <v>0</v>
      </c>
    </row>
    <row r="285" spans="1:32" ht="15" thickBot="1" x14ac:dyDescent="0.35">
      <c r="A285" s="1" t="s">
        <v>1</v>
      </c>
      <c r="C285" s="25"/>
      <c r="D285" s="1" t="s">
        <v>22</v>
      </c>
      <c r="E285" s="25"/>
      <c r="G285" s="1" t="s">
        <v>8</v>
      </c>
      <c r="I285" t="str">
        <f t="shared" si="33"/>
        <v/>
      </c>
      <c r="J285" t="str">
        <f t="shared" si="34"/>
        <v/>
      </c>
      <c r="N285" s="29">
        <f t="shared" si="36"/>
        <v>0</v>
      </c>
      <c r="AF285" s="36">
        <f t="shared" si="37"/>
        <v>0</v>
      </c>
    </row>
    <row r="286" spans="1:32" x14ac:dyDescent="0.3">
      <c r="I286" t="str">
        <f t="shared" si="33"/>
        <v/>
      </c>
      <c r="J286" t="str">
        <f t="shared" si="34"/>
        <v/>
      </c>
    </row>
    <row r="287" spans="1:32" ht="18" x14ac:dyDescent="0.3">
      <c r="A287" s="26" t="s">
        <v>50</v>
      </c>
      <c r="B287" s="27"/>
      <c r="C287" s="22"/>
      <c r="D287" s="27"/>
      <c r="E287" s="22"/>
      <c r="F287" s="27"/>
      <c r="G287" s="28"/>
      <c r="I287" t="str">
        <f t="shared" si="33"/>
        <v/>
      </c>
      <c r="J287" t="str">
        <f t="shared" si="34"/>
        <v/>
      </c>
    </row>
    <row r="288" spans="1:32" ht="15" thickBot="1" x14ac:dyDescent="0.35">
      <c r="I288" t="str">
        <f t="shared" si="33"/>
        <v/>
      </c>
      <c r="J288" t="str">
        <f t="shared" si="34"/>
        <v/>
      </c>
    </row>
    <row r="289" spans="1:32" ht="15" thickBot="1" x14ac:dyDescent="0.35">
      <c r="A289" s="1" t="s">
        <v>15</v>
      </c>
      <c r="C289" s="25"/>
      <c r="D289" s="1" t="s">
        <v>22</v>
      </c>
      <c r="E289" s="25"/>
      <c r="G289" s="1" t="s">
        <v>9</v>
      </c>
      <c r="I289" t="str">
        <f t="shared" si="33"/>
        <v/>
      </c>
      <c r="J289" t="str">
        <f t="shared" si="34"/>
        <v/>
      </c>
      <c r="N289" s="29">
        <f t="shared" si="36"/>
        <v>0</v>
      </c>
      <c r="AF289" s="36">
        <f t="shared" ref="AF289:AF298" si="38">IF(AND(C289&lt;&gt;"",E289&lt;&gt;""),1,0)</f>
        <v>0</v>
      </c>
    </row>
    <row r="290" spans="1:32" ht="15" thickBot="1" x14ac:dyDescent="0.35">
      <c r="A290" s="1" t="s">
        <v>10</v>
      </c>
      <c r="C290" s="25"/>
      <c r="D290" s="1" t="s">
        <v>22</v>
      </c>
      <c r="E290" s="25"/>
      <c r="G290" s="1" t="s">
        <v>16</v>
      </c>
      <c r="I290" t="str">
        <f t="shared" si="33"/>
        <v/>
      </c>
      <c r="J290" t="str">
        <f t="shared" si="34"/>
        <v/>
      </c>
      <c r="N290" s="29">
        <f t="shared" si="36"/>
        <v>0</v>
      </c>
      <c r="AF290" s="36">
        <f t="shared" si="38"/>
        <v>0</v>
      </c>
    </row>
    <row r="291" spans="1:32" ht="15" thickBot="1" x14ac:dyDescent="0.35">
      <c r="A291" s="1" t="s">
        <v>7</v>
      </c>
      <c r="C291" s="25"/>
      <c r="D291" s="1" t="s">
        <v>22</v>
      </c>
      <c r="E291" s="25"/>
      <c r="G291" s="1" t="s">
        <v>14</v>
      </c>
      <c r="I291" t="str">
        <f t="shared" si="33"/>
        <v/>
      </c>
      <c r="J291" t="str">
        <f t="shared" si="34"/>
        <v/>
      </c>
      <c r="N291" s="29">
        <f t="shared" si="36"/>
        <v>0</v>
      </c>
      <c r="AF291" s="36">
        <f t="shared" si="38"/>
        <v>0</v>
      </c>
    </row>
    <row r="292" spans="1:32" ht="15" thickBot="1" x14ac:dyDescent="0.35">
      <c r="A292" s="1" t="s">
        <v>17</v>
      </c>
      <c r="C292" s="25"/>
      <c r="D292" s="1" t="s">
        <v>22</v>
      </c>
      <c r="E292" s="25"/>
      <c r="G292" s="1" t="s">
        <v>2</v>
      </c>
      <c r="I292" t="str">
        <f t="shared" si="33"/>
        <v/>
      </c>
      <c r="J292" t="str">
        <f t="shared" si="34"/>
        <v/>
      </c>
      <c r="N292" s="29">
        <f t="shared" si="36"/>
        <v>0</v>
      </c>
      <c r="AF292" s="36">
        <f t="shared" si="38"/>
        <v>0</v>
      </c>
    </row>
    <row r="293" spans="1:32" ht="15" thickBot="1" x14ac:dyDescent="0.35">
      <c r="A293" s="1" t="s">
        <v>19</v>
      </c>
      <c r="C293" s="25"/>
      <c r="D293" s="1" t="s">
        <v>22</v>
      </c>
      <c r="E293" s="25"/>
      <c r="G293" s="1" t="s">
        <v>13</v>
      </c>
      <c r="I293" t="str">
        <f t="shared" si="33"/>
        <v/>
      </c>
      <c r="J293" t="str">
        <f t="shared" si="34"/>
        <v/>
      </c>
      <c r="N293" s="29">
        <f t="shared" si="36"/>
        <v>0</v>
      </c>
      <c r="AF293" s="36">
        <f t="shared" si="38"/>
        <v>0</v>
      </c>
    </row>
    <row r="294" spans="1:32" ht="15" thickBot="1" x14ac:dyDescent="0.35">
      <c r="A294" s="1" t="s">
        <v>20</v>
      </c>
      <c r="C294" s="25"/>
      <c r="D294" s="1" t="s">
        <v>22</v>
      </c>
      <c r="E294" s="25"/>
      <c r="G294" s="1" t="s">
        <v>18</v>
      </c>
      <c r="I294" t="str">
        <f t="shared" si="33"/>
        <v/>
      </c>
      <c r="J294" t="str">
        <f t="shared" si="34"/>
        <v/>
      </c>
      <c r="N294" s="29">
        <f t="shared" si="36"/>
        <v>0</v>
      </c>
      <c r="AF294" s="36">
        <f t="shared" si="38"/>
        <v>0</v>
      </c>
    </row>
    <row r="295" spans="1:32" ht="15" thickBot="1" x14ac:dyDescent="0.35">
      <c r="A295" s="1" t="s">
        <v>5</v>
      </c>
      <c r="C295" s="25"/>
      <c r="D295" s="1" t="s">
        <v>22</v>
      </c>
      <c r="E295" s="25"/>
      <c r="G295" s="1" t="s">
        <v>12</v>
      </c>
      <c r="I295" t="str">
        <f t="shared" si="33"/>
        <v/>
      </c>
      <c r="J295" t="str">
        <f t="shared" si="34"/>
        <v/>
      </c>
      <c r="N295" s="29">
        <f t="shared" si="36"/>
        <v>0</v>
      </c>
      <c r="AF295" s="36">
        <f t="shared" si="38"/>
        <v>0</v>
      </c>
    </row>
    <row r="296" spans="1:32" ht="15" thickBot="1" x14ac:dyDescent="0.35">
      <c r="A296" s="1" t="s">
        <v>8</v>
      </c>
      <c r="C296" s="25"/>
      <c r="D296" s="1" t="s">
        <v>22</v>
      </c>
      <c r="E296" s="25"/>
      <c r="G296" s="1" t="s">
        <v>11</v>
      </c>
      <c r="I296" t="str">
        <f t="shared" si="33"/>
        <v/>
      </c>
      <c r="J296" t="str">
        <f t="shared" si="34"/>
        <v/>
      </c>
      <c r="N296" s="29">
        <f t="shared" si="36"/>
        <v>0</v>
      </c>
      <c r="AF296" s="36">
        <f t="shared" si="38"/>
        <v>0</v>
      </c>
    </row>
    <row r="297" spans="1:32" ht="15" thickBot="1" x14ac:dyDescent="0.35">
      <c r="A297" s="1" t="s">
        <v>4</v>
      </c>
      <c r="C297" s="25"/>
      <c r="D297" s="1" t="s">
        <v>22</v>
      </c>
      <c r="E297" s="25"/>
      <c r="G297" s="1" t="s">
        <v>1</v>
      </c>
      <c r="I297" t="str">
        <f t="shared" si="33"/>
        <v/>
      </c>
      <c r="J297" t="str">
        <f t="shared" si="34"/>
        <v/>
      </c>
      <c r="N297" s="29">
        <f t="shared" si="36"/>
        <v>0</v>
      </c>
      <c r="AF297" s="36">
        <f t="shared" si="38"/>
        <v>0</v>
      </c>
    </row>
    <row r="298" spans="1:32" ht="15" thickBot="1" x14ac:dyDescent="0.35">
      <c r="A298" s="1" t="s">
        <v>6</v>
      </c>
      <c r="C298" s="25"/>
      <c r="D298" s="1" t="s">
        <v>22</v>
      </c>
      <c r="E298" s="25"/>
      <c r="G298" s="1" t="s">
        <v>4</v>
      </c>
      <c r="I298" t="str">
        <f t="shared" si="33"/>
        <v/>
      </c>
      <c r="J298" t="str">
        <f t="shared" si="34"/>
        <v/>
      </c>
      <c r="N298" s="29">
        <f t="shared" si="36"/>
        <v>0</v>
      </c>
      <c r="AF298" s="36">
        <f t="shared" si="38"/>
        <v>0</v>
      </c>
    </row>
    <row r="299" spans="1:32" x14ac:dyDescent="0.3">
      <c r="I299" t="str">
        <f t="shared" si="33"/>
        <v/>
      </c>
      <c r="J299" t="str">
        <f t="shared" si="34"/>
        <v/>
      </c>
    </row>
    <row r="300" spans="1:32" ht="18" x14ac:dyDescent="0.3">
      <c r="A300" s="26" t="s">
        <v>51</v>
      </c>
      <c r="B300" s="27"/>
      <c r="C300" s="22"/>
      <c r="D300" s="27"/>
      <c r="E300" s="22"/>
      <c r="F300" s="27"/>
      <c r="G300" s="28"/>
      <c r="I300" t="str">
        <f t="shared" si="33"/>
        <v/>
      </c>
      <c r="J300" t="str">
        <f t="shared" si="34"/>
        <v/>
      </c>
    </row>
    <row r="301" spans="1:32" ht="15" thickBot="1" x14ac:dyDescent="0.35">
      <c r="I301" t="str">
        <f t="shared" si="33"/>
        <v/>
      </c>
      <c r="J301" t="str">
        <f t="shared" si="34"/>
        <v/>
      </c>
    </row>
    <row r="302" spans="1:32" ht="15" thickBot="1" x14ac:dyDescent="0.35">
      <c r="A302" s="1" t="s">
        <v>15</v>
      </c>
      <c r="C302" s="25"/>
      <c r="D302" s="1" t="s">
        <v>22</v>
      </c>
      <c r="E302" s="25"/>
      <c r="G302" s="1" t="s">
        <v>7</v>
      </c>
      <c r="I302" t="str">
        <f t="shared" si="33"/>
        <v/>
      </c>
      <c r="J302" t="str">
        <f t="shared" si="34"/>
        <v/>
      </c>
      <c r="N302" s="29">
        <f t="shared" si="36"/>
        <v>0</v>
      </c>
      <c r="AF302" s="36">
        <f t="shared" ref="AF302:AF311" si="39">IF(AND(C302&lt;&gt;"",E302&lt;&gt;""),1,0)</f>
        <v>0</v>
      </c>
    </row>
    <row r="303" spans="1:32" ht="15" thickBot="1" x14ac:dyDescent="0.35">
      <c r="A303" s="1" t="s">
        <v>10</v>
      </c>
      <c r="C303" s="25"/>
      <c r="D303" s="1" t="s">
        <v>22</v>
      </c>
      <c r="E303" s="25"/>
      <c r="G303" s="1" t="s">
        <v>12</v>
      </c>
      <c r="I303" t="str">
        <f t="shared" si="33"/>
        <v/>
      </c>
      <c r="J303" t="str">
        <f t="shared" si="34"/>
        <v/>
      </c>
      <c r="N303" s="29">
        <f t="shared" si="36"/>
        <v>0</v>
      </c>
      <c r="AF303" s="36">
        <f t="shared" si="39"/>
        <v>0</v>
      </c>
    </row>
    <row r="304" spans="1:32" ht="15" thickBot="1" x14ac:dyDescent="0.35">
      <c r="A304" s="1" t="s">
        <v>13</v>
      </c>
      <c r="C304" s="25"/>
      <c r="D304" s="1" t="s">
        <v>22</v>
      </c>
      <c r="E304" s="25"/>
      <c r="G304" s="1" t="s">
        <v>8</v>
      </c>
      <c r="I304" t="str">
        <f t="shared" si="33"/>
        <v/>
      </c>
      <c r="J304" t="str">
        <f t="shared" si="34"/>
        <v/>
      </c>
      <c r="N304" s="29">
        <f t="shared" si="36"/>
        <v>0</v>
      </c>
      <c r="AF304" s="36">
        <f t="shared" si="39"/>
        <v>0</v>
      </c>
    </row>
    <row r="305" spans="1:32" ht="15" thickBot="1" x14ac:dyDescent="0.35">
      <c r="A305" s="1" t="s">
        <v>9</v>
      </c>
      <c r="C305" s="25"/>
      <c r="D305" s="1" t="s">
        <v>22</v>
      </c>
      <c r="E305" s="25"/>
      <c r="G305" s="1" t="s">
        <v>1</v>
      </c>
      <c r="I305" t="str">
        <f t="shared" si="33"/>
        <v/>
      </c>
      <c r="J305" t="str">
        <f t="shared" si="34"/>
        <v/>
      </c>
      <c r="N305" s="29">
        <f t="shared" si="36"/>
        <v>0</v>
      </c>
      <c r="AF305" s="36">
        <f t="shared" si="39"/>
        <v>0</v>
      </c>
    </row>
    <row r="306" spans="1:32" ht="15" thickBot="1" x14ac:dyDescent="0.35">
      <c r="A306" s="1" t="s">
        <v>18</v>
      </c>
      <c r="C306" s="25"/>
      <c r="D306" s="1" t="s">
        <v>22</v>
      </c>
      <c r="E306" s="25"/>
      <c r="G306" s="1" t="s">
        <v>17</v>
      </c>
      <c r="I306" t="str">
        <f t="shared" si="33"/>
        <v/>
      </c>
      <c r="J306" t="str">
        <f t="shared" si="34"/>
        <v/>
      </c>
      <c r="N306" s="29">
        <f t="shared" si="36"/>
        <v>0</v>
      </c>
      <c r="AF306" s="36">
        <f t="shared" si="39"/>
        <v>0</v>
      </c>
    </row>
    <row r="307" spans="1:32" ht="15" thickBot="1" x14ac:dyDescent="0.35">
      <c r="A307" s="1" t="s">
        <v>11</v>
      </c>
      <c r="C307" s="25"/>
      <c r="D307" s="1" t="s">
        <v>22</v>
      </c>
      <c r="E307" s="25"/>
      <c r="G307" s="1" t="s">
        <v>2</v>
      </c>
      <c r="I307" t="str">
        <f t="shared" si="33"/>
        <v/>
      </c>
      <c r="J307" t="str">
        <f t="shared" si="34"/>
        <v/>
      </c>
      <c r="N307" s="29">
        <f t="shared" si="36"/>
        <v>0</v>
      </c>
      <c r="AF307" s="36">
        <f t="shared" si="39"/>
        <v>0</v>
      </c>
    </row>
    <row r="308" spans="1:32" ht="15" thickBot="1" x14ac:dyDescent="0.35">
      <c r="A308" s="1" t="s">
        <v>5</v>
      </c>
      <c r="C308" s="25"/>
      <c r="D308" s="1" t="s">
        <v>22</v>
      </c>
      <c r="E308" s="25"/>
      <c r="G308" s="1" t="s">
        <v>14</v>
      </c>
      <c r="I308" t="str">
        <f t="shared" si="33"/>
        <v/>
      </c>
      <c r="J308" t="str">
        <f t="shared" si="34"/>
        <v/>
      </c>
      <c r="N308" s="29">
        <f t="shared" si="36"/>
        <v>0</v>
      </c>
      <c r="AF308" s="36">
        <f t="shared" si="39"/>
        <v>0</v>
      </c>
    </row>
    <row r="309" spans="1:32" ht="15" thickBot="1" x14ac:dyDescent="0.35">
      <c r="A309" s="1" t="s">
        <v>3</v>
      </c>
      <c r="C309" s="25"/>
      <c r="D309" s="1" t="s">
        <v>22</v>
      </c>
      <c r="E309" s="25"/>
      <c r="G309" s="1" t="s">
        <v>20</v>
      </c>
      <c r="I309" t="str">
        <f t="shared" si="33"/>
        <v/>
      </c>
      <c r="J309" t="str">
        <f t="shared" si="34"/>
        <v/>
      </c>
      <c r="N309" s="29">
        <f t="shared" si="36"/>
        <v>0</v>
      </c>
      <c r="AF309" s="36">
        <f t="shared" si="39"/>
        <v>0</v>
      </c>
    </row>
    <row r="310" spans="1:32" ht="15" thickBot="1" x14ac:dyDescent="0.35">
      <c r="A310" s="1" t="s">
        <v>4</v>
      </c>
      <c r="C310" s="25"/>
      <c r="D310" s="1" t="s">
        <v>22</v>
      </c>
      <c r="E310" s="25"/>
      <c r="G310" s="1" t="s">
        <v>19</v>
      </c>
      <c r="I310" t="str">
        <f t="shared" si="33"/>
        <v/>
      </c>
      <c r="J310" t="str">
        <f t="shared" si="34"/>
        <v/>
      </c>
      <c r="N310" s="29">
        <f t="shared" si="36"/>
        <v>0</v>
      </c>
      <c r="AF310" s="36">
        <f t="shared" si="39"/>
        <v>0</v>
      </c>
    </row>
    <row r="311" spans="1:32" ht="15" thickBot="1" x14ac:dyDescent="0.35">
      <c r="A311" s="1" t="s">
        <v>6</v>
      </c>
      <c r="C311" s="25"/>
      <c r="D311" s="1" t="s">
        <v>22</v>
      </c>
      <c r="E311" s="25"/>
      <c r="G311" s="1" t="s">
        <v>16</v>
      </c>
      <c r="I311" t="str">
        <f t="shared" si="33"/>
        <v/>
      </c>
      <c r="J311" t="str">
        <f t="shared" si="34"/>
        <v/>
      </c>
      <c r="N311" s="29">
        <f t="shared" si="36"/>
        <v>0</v>
      </c>
      <c r="AF311" s="36">
        <f t="shared" si="39"/>
        <v>0</v>
      </c>
    </row>
    <row r="312" spans="1:32" x14ac:dyDescent="0.3">
      <c r="I312" t="str">
        <f t="shared" si="33"/>
        <v/>
      </c>
      <c r="J312" t="str">
        <f t="shared" si="34"/>
        <v/>
      </c>
    </row>
    <row r="313" spans="1:32" ht="18" x14ac:dyDescent="0.3">
      <c r="A313" s="26" t="s">
        <v>52</v>
      </c>
      <c r="B313" s="27"/>
      <c r="C313" s="22"/>
      <c r="D313" s="27"/>
      <c r="E313" s="22"/>
      <c r="F313" s="27"/>
      <c r="G313" s="28"/>
      <c r="I313" t="str">
        <f t="shared" si="33"/>
        <v/>
      </c>
      <c r="J313" t="str">
        <f t="shared" si="34"/>
        <v/>
      </c>
    </row>
    <row r="314" spans="1:32" ht="15" thickBot="1" x14ac:dyDescent="0.35">
      <c r="I314" t="str">
        <f t="shared" si="33"/>
        <v/>
      </c>
      <c r="J314" t="str">
        <f t="shared" si="34"/>
        <v/>
      </c>
    </row>
    <row r="315" spans="1:32" ht="15" thickBot="1" x14ac:dyDescent="0.35">
      <c r="A315" s="1" t="s">
        <v>16</v>
      </c>
      <c r="C315" s="25"/>
      <c r="D315" s="1" t="s">
        <v>22</v>
      </c>
      <c r="E315" s="25"/>
      <c r="G315" s="1" t="s">
        <v>18</v>
      </c>
      <c r="I315" t="str">
        <f t="shared" si="33"/>
        <v/>
      </c>
      <c r="J315" t="str">
        <f t="shared" si="34"/>
        <v/>
      </c>
      <c r="N315" s="29">
        <f t="shared" si="36"/>
        <v>0</v>
      </c>
      <c r="AF315" s="36">
        <f t="shared" ref="AF315:AF324" si="40">IF(AND(C315&lt;&gt;"",E315&lt;&gt;""),1,0)</f>
        <v>0</v>
      </c>
    </row>
    <row r="316" spans="1:32" ht="15" thickBot="1" x14ac:dyDescent="0.35">
      <c r="A316" s="1" t="s">
        <v>2</v>
      </c>
      <c r="C316" s="25"/>
      <c r="D316" s="1" t="s">
        <v>22</v>
      </c>
      <c r="E316" s="25"/>
      <c r="G316" s="1" t="s">
        <v>15</v>
      </c>
      <c r="I316" t="str">
        <f t="shared" si="33"/>
        <v/>
      </c>
      <c r="J316" t="str">
        <f t="shared" si="34"/>
        <v/>
      </c>
      <c r="N316" s="29">
        <f t="shared" si="36"/>
        <v>0</v>
      </c>
      <c r="AF316" s="36">
        <f t="shared" si="40"/>
        <v>0</v>
      </c>
    </row>
    <row r="317" spans="1:32" ht="15" thickBot="1" x14ac:dyDescent="0.35">
      <c r="A317" s="1" t="s">
        <v>7</v>
      </c>
      <c r="C317" s="25"/>
      <c r="D317" s="1" t="s">
        <v>22</v>
      </c>
      <c r="E317" s="25"/>
      <c r="G317" s="1" t="s">
        <v>3</v>
      </c>
      <c r="I317" t="str">
        <f t="shared" si="33"/>
        <v/>
      </c>
      <c r="J317" t="str">
        <f t="shared" si="34"/>
        <v/>
      </c>
      <c r="N317" s="29">
        <f t="shared" si="36"/>
        <v>0</v>
      </c>
      <c r="AF317" s="36">
        <f t="shared" si="40"/>
        <v>0</v>
      </c>
    </row>
    <row r="318" spans="1:32" ht="15" thickBot="1" x14ac:dyDescent="0.35">
      <c r="A318" s="1" t="s">
        <v>17</v>
      </c>
      <c r="C318" s="25"/>
      <c r="D318" s="1" t="s">
        <v>22</v>
      </c>
      <c r="E318" s="25"/>
      <c r="G318" s="1" t="s">
        <v>5</v>
      </c>
      <c r="I318" t="str">
        <f t="shared" si="33"/>
        <v/>
      </c>
      <c r="J318" t="str">
        <f t="shared" si="34"/>
        <v/>
      </c>
      <c r="N318" s="29">
        <f t="shared" si="36"/>
        <v>0</v>
      </c>
      <c r="AF318" s="36">
        <f t="shared" si="40"/>
        <v>0</v>
      </c>
    </row>
    <row r="319" spans="1:32" ht="15" thickBot="1" x14ac:dyDescent="0.35">
      <c r="A319" s="1" t="s">
        <v>19</v>
      </c>
      <c r="C319" s="25"/>
      <c r="D319" s="1" t="s">
        <v>22</v>
      </c>
      <c r="E319" s="25"/>
      <c r="G319" s="1" t="s">
        <v>9</v>
      </c>
      <c r="I319" t="str">
        <f t="shared" si="33"/>
        <v/>
      </c>
      <c r="J319" t="str">
        <f t="shared" si="34"/>
        <v/>
      </c>
      <c r="N319" s="29">
        <f t="shared" si="36"/>
        <v>0</v>
      </c>
      <c r="AF319" s="36">
        <f t="shared" si="40"/>
        <v>0</v>
      </c>
    </row>
    <row r="320" spans="1:32" ht="15" thickBot="1" x14ac:dyDescent="0.35">
      <c r="A320" s="1" t="s">
        <v>20</v>
      </c>
      <c r="C320" s="25"/>
      <c r="D320" s="1" t="s">
        <v>22</v>
      </c>
      <c r="E320" s="25"/>
      <c r="G320" s="1" t="s">
        <v>13</v>
      </c>
      <c r="I320" t="str">
        <f t="shared" si="33"/>
        <v/>
      </c>
      <c r="J320" t="str">
        <f t="shared" si="34"/>
        <v/>
      </c>
      <c r="N320" s="29">
        <f t="shared" si="36"/>
        <v>0</v>
      </c>
      <c r="AF320" s="36">
        <f t="shared" si="40"/>
        <v>0</v>
      </c>
    </row>
    <row r="321" spans="1:32" ht="15" thickBot="1" x14ac:dyDescent="0.35">
      <c r="A321" s="1" t="s">
        <v>12</v>
      </c>
      <c r="C321" s="25"/>
      <c r="D321" s="1" t="s">
        <v>22</v>
      </c>
      <c r="E321" s="25"/>
      <c r="G321" s="1" t="s">
        <v>4</v>
      </c>
      <c r="I321" t="str">
        <f t="shared" si="33"/>
        <v/>
      </c>
      <c r="J321" t="str">
        <f t="shared" si="34"/>
        <v/>
      </c>
      <c r="N321" s="29">
        <f t="shared" si="36"/>
        <v>0</v>
      </c>
      <c r="AF321" s="36">
        <f t="shared" si="40"/>
        <v>0</v>
      </c>
    </row>
    <row r="322" spans="1:32" ht="15" thickBot="1" x14ac:dyDescent="0.35">
      <c r="A322" s="1" t="s">
        <v>8</v>
      </c>
      <c r="C322" s="25"/>
      <c r="D322" s="1" t="s">
        <v>22</v>
      </c>
      <c r="E322" s="25"/>
      <c r="G322" s="1" t="s">
        <v>10</v>
      </c>
      <c r="I322" t="str">
        <f t="shared" si="33"/>
        <v/>
      </c>
      <c r="J322" t="str">
        <f t="shared" si="34"/>
        <v/>
      </c>
      <c r="N322" s="29">
        <f t="shared" si="36"/>
        <v>0</v>
      </c>
      <c r="AF322" s="36">
        <f t="shared" si="40"/>
        <v>0</v>
      </c>
    </row>
    <row r="323" spans="1:32" ht="15" thickBot="1" x14ac:dyDescent="0.35">
      <c r="A323" s="1" t="s">
        <v>14</v>
      </c>
      <c r="C323" s="25"/>
      <c r="D323" s="1" t="s">
        <v>22</v>
      </c>
      <c r="E323" s="25"/>
      <c r="G323" s="1" t="s">
        <v>6</v>
      </c>
      <c r="I323" t="str">
        <f t="shared" si="33"/>
        <v/>
      </c>
      <c r="J323" t="str">
        <f t="shared" si="34"/>
        <v/>
      </c>
      <c r="N323" s="29">
        <f t="shared" si="36"/>
        <v>0</v>
      </c>
      <c r="AF323" s="36">
        <f t="shared" si="40"/>
        <v>0</v>
      </c>
    </row>
    <row r="324" spans="1:32" ht="15" thickBot="1" x14ac:dyDescent="0.35">
      <c r="A324" s="1" t="s">
        <v>1</v>
      </c>
      <c r="C324" s="25"/>
      <c r="D324" s="1" t="s">
        <v>22</v>
      </c>
      <c r="E324" s="25"/>
      <c r="G324" s="1" t="s">
        <v>11</v>
      </c>
      <c r="I324" t="str">
        <f t="shared" ref="I324:I387" si="41">IF(C324="","",IF(C324&gt;E324,3,IF(C324=E324,1,0)))</f>
        <v/>
      </c>
      <c r="J324" t="str">
        <f t="shared" ref="J324:J387" si="42">IF(E324="","",IF(E324&gt;C324,3,IF(E324=C324,1,0)))</f>
        <v/>
      </c>
      <c r="N324" s="29">
        <f t="shared" si="36"/>
        <v>0</v>
      </c>
      <c r="AF324" s="36">
        <f t="shared" si="40"/>
        <v>0</v>
      </c>
    </row>
    <row r="325" spans="1:32" x14ac:dyDescent="0.3">
      <c r="A325" s="1"/>
      <c r="C325" s="24"/>
      <c r="E325" s="24"/>
      <c r="G325" s="1"/>
      <c r="I325" t="str">
        <f t="shared" si="41"/>
        <v/>
      </c>
      <c r="J325" t="str">
        <f t="shared" si="42"/>
        <v/>
      </c>
    </row>
    <row r="326" spans="1:32" ht="18" x14ac:dyDescent="0.3">
      <c r="A326" s="26" t="s">
        <v>53</v>
      </c>
      <c r="B326" s="27"/>
      <c r="C326" s="22"/>
      <c r="D326" s="27"/>
      <c r="E326" s="22"/>
      <c r="F326" s="27"/>
      <c r="G326" s="28"/>
      <c r="I326" t="str">
        <f t="shared" si="41"/>
        <v/>
      </c>
      <c r="J326" t="str">
        <f t="shared" si="42"/>
        <v/>
      </c>
    </row>
    <row r="327" spans="1:32" ht="15" thickBot="1" x14ac:dyDescent="0.35">
      <c r="I327" t="str">
        <f t="shared" si="41"/>
        <v/>
      </c>
      <c r="J327" t="str">
        <f t="shared" si="42"/>
        <v/>
      </c>
    </row>
    <row r="328" spans="1:32" ht="15" thickBot="1" x14ac:dyDescent="0.35">
      <c r="A328" s="1" t="s">
        <v>15</v>
      </c>
      <c r="C328" s="25"/>
      <c r="D328" s="1" t="s">
        <v>22</v>
      </c>
      <c r="E328" s="25"/>
      <c r="G328" s="1" t="s">
        <v>4</v>
      </c>
      <c r="I328" t="str">
        <f t="shared" si="41"/>
        <v/>
      </c>
      <c r="J328" t="str">
        <f t="shared" si="42"/>
        <v/>
      </c>
      <c r="N328" s="29">
        <f t="shared" si="36"/>
        <v>0</v>
      </c>
      <c r="AF328" s="36">
        <f t="shared" ref="AF328:AF337" si="43">IF(AND(C328&lt;&gt;"",E328&lt;&gt;""),1,0)</f>
        <v>0</v>
      </c>
    </row>
    <row r="329" spans="1:32" ht="15" thickBot="1" x14ac:dyDescent="0.35">
      <c r="A329" s="1" t="s">
        <v>10</v>
      </c>
      <c r="C329" s="25"/>
      <c r="D329" s="1" t="s">
        <v>22</v>
      </c>
      <c r="E329" s="25"/>
      <c r="G329" s="1" t="s">
        <v>19</v>
      </c>
      <c r="I329" t="str">
        <f t="shared" si="41"/>
        <v/>
      </c>
      <c r="J329" t="str">
        <f t="shared" si="42"/>
        <v/>
      </c>
      <c r="N329" s="29">
        <f t="shared" si="36"/>
        <v>0</v>
      </c>
      <c r="AF329" s="36">
        <f t="shared" si="43"/>
        <v>0</v>
      </c>
    </row>
    <row r="330" spans="1:32" ht="15" thickBot="1" x14ac:dyDescent="0.35">
      <c r="A330" s="1" t="s">
        <v>13</v>
      </c>
      <c r="C330" s="25"/>
      <c r="D330" s="1" t="s">
        <v>22</v>
      </c>
      <c r="E330" s="25"/>
      <c r="G330" s="1" t="s">
        <v>11</v>
      </c>
      <c r="I330" t="str">
        <f t="shared" si="41"/>
        <v/>
      </c>
      <c r="J330" t="str">
        <f t="shared" si="42"/>
        <v/>
      </c>
      <c r="N330" s="29">
        <f t="shared" si="36"/>
        <v>0</v>
      </c>
      <c r="AF330" s="36">
        <f t="shared" si="43"/>
        <v>0</v>
      </c>
    </row>
    <row r="331" spans="1:32" ht="15" thickBot="1" x14ac:dyDescent="0.35">
      <c r="A331" s="1" t="s">
        <v>17</v>
      </c>
      <c r="C331" s="25"/>
      <c r="D331" s="1" t="s">
        <v>22</v>
      </c>
      <c r="E331" s="25"/>
      <c r="G331" s="1" t="s">
        <v>8</v>
      </c>
      <c r="I331" t="str">
        <f t="shared" si="41"/>
        <v/>
      </c>
      <c r="J331" t="str">
        <f t="shared" si="42"/>
        <v/>
      </c>
      <c r="N331" s="29">
        <f t="shared" si="36"/>
        <v>0</v>
      </c>
      <c r="AF331" s="36">
        <f t="shared" si="43"/>
        <v>0</v>
      </c>
    </row>
    <row r="332" spans="1:32" ht="15" thickBot="1" x14ac:dyDescent="0.35">
      <c r="A332" s="1" t="s">
        <v>18</v>
      </c>
      <c r="C332" s="25"/>
      <c r="D332" s="1" t="s">
        <v>22</v>
      </c>
      <c r="E332" s="25"/>
      <c r="G332" s="1" t="s">
        <v>7</v>
      </c>
      <c r="I332" t="str">
        <f t="shared" si="41"/>
        <v/>
      </c>
      <c r="J332" t="str">
        <f t="shared" si="42"/>
        <v/>
      </c>
      <c r="N332" s="29">
        <f t="shared" si="36"/>
        <v>0</v>
      </c>
      <c r="AF332" s="36">
        <f t="shared" si="43"/>
        <v>0</v>
      </c>
    </row>
    <row r="333" spans="1:32" ht="15" thickBot="1" x14ac:dyDescent="0.35">
      <c r="A333" s="1" t="s">
        <v>20</v>
      </c>
      <c r="C333" s="25"/>
      <c r="D333" s="1" t="s">
        <v>22</v>
      </c>
      <c r="E333" s="25"/>
      <c r="G333" s="1" t="s">
        <v>5</v>
      </c>
      <c r="I333" t="str">
        <f t="shared" si="41"/>
        <v/>
      </c>
      <c r="J333" t="str">
        <f t="shared" si="42"/>
        <v/>
      </c>
      <c r="N333" s="29">
        <f t="shared" ref="N333:N396" si="44">C333</f>
        <v>0</v>
      </c>
      <c r="AF333" s="36">
        <f t="shared" si="43"/>
        <v>0</v>
      </c>
    </row>
    <row r="334" spans="1:32" ht="15" thickBot="1" x14ac:dyDescent="0.35">
      <c r="A334" s="1" t="s">
        <v>12</v>
      </c>
      <c r="C334" s="25"/>
      <c r="D334" s="1" t="s">
        <v>22</v>
      </c>
      <c r="E334" s="25"/>
      <c r="G334" s="1" t="s">
        <v>1</v>
      </c>
      <c r="I334" t="str">
        <f t="shared" si="41"/>
        <v/>
      </c>
      <c r="J334" t="str">
        <f t="shared" si="42"/>
        <v/>
      </c>
      <c r="N334" s="29">
        <f t="shared" si="44"/>
        <v>0</v>
      </c>
      <c r="AF334" s="36">
        <f t="shared" si="43"/>
        <v>0</v>
      </c>
    </row>
    <row r="335" spans="1:32" ht="15" thickBot="1" x14ac:dyDescent="0.35">
      <c r="A335" s="1" t="s">
        <v>3</v>
      </c>
      <c r="C335" s="25"/>
      <c r="D335" s="1" t="s">
        <v>22</v>
      </c>
      <c r="E335" s="25"/>
      <c r="G335" s="1" t="s">
        <v>16</v>
      </c>
      <c r="I335" t="str">
        <f t="shared" si="41"/>
        <v/>
      </c>
      <c r="J335" t="str">
        <f t="shared" si="42"/>
        <v/>
      </c>
      <c r="N335" s="29">
        <f t="shared" si="44"/>
        <v>0</v>
      </c>
      <c r="AF335" s="36">
        <f t="shared" si="43"/>
        <v>0</v>
      </c>
    </row>
    <row r="336" spans="1:32" ht="15" thickBot="1" x14ac:dyDescent="0.35">
      <c r="A336" s="1" t="s">
        <v>14</v>
      </c>
      <c r="C336" s="25"/>
      <c r="D336" s="1" t="s">
        <v>22</v>
      </c>
      <c r="E336" s="25"/>
      <c r="G336" s="1" t="s">
        <v>9</v>
      </c>
      <c r="I336" t="str">
        <f t="shared" si="41"/>
        <v/>
      </c>
      <c r="J336" t="str">
        <f t="shared" si="42"/>
        <v/>
      </c>
      <c r="N336" s="29">
        <f t="shared" si="44"/>
        <v>0</v>
      </c>
      <c r="AF336" s="36">
        <f t="shared" si="43"/>
        <v>0</v>
      </c>
    </row>
    <row r="337" spans="1:32" ht="15" thickBot="1" x14ac:dyDescent="0.35">
      <c r="A337" s="1" t="s">
        <v>6</v>
      </c>
      <c r="C337" s="25"/>
      <c r="D337" s="1" t="s">
        <v>22</v>
      </c>
      <c r="E337" s="25"/>
      <c r="G337" s="1" t="s">
        <v>2</v>
      </c>
      <c r="I337" t="str">
        <f t="shared" si="41"/>
        <v/>
      </c>
      <c r="J337" t="str">
        <f t="shared" si="42"/>
        <v/>
      </c>
      <c r="N337" s="29">
        <f t="shared" si="44"/>
        <v>0</v>
      </c>
      <c r="AF337" s="36">
        <f t="shared" si="43"/>
        <v>0</v>
      </c>
    </row>
    <row r="338" spans="1:32" x14ac:dyDescent="0.3">
      <c r="I338" t="str">
        <f t="shared" si="41"/>
        <v/>
      </c>
      <c r="J338" t="str">
        <f t="shared" si="42"/>
        <v/>
      </c>
    </row>
    <row r="339" spans="1:32" ht="18" x14ac:dyDescent="0.3">
      <c r="A339" s="26" t="s">
        <v>54</v>
      </c>
      <c r="B339" s="27"/>
      <c r="C339" s="22"/>
      <c r="D339" s="27"/>
      <c r="E339" s="22"/>
      <c r="F339" s="27"/>
      <c r="G339" s="28"/>
      <c r="I339" t="str">
        <f t="shared" si="41"/>
        <v/>
      </c>
      <c r="J339" t="str">
        <f t="shared" si="42"/>
        <v/>
      </c>
    </row>
    <row r="340" spans="1:32" ht="15" thickBot="1" x14ac:dyDescent="0.35">
      <c r="I340" t="str">
        <f t="shared" si="41"/>
        <v/>
      </c>
      <c r="J340" t="str">
        <f t="shared" si="42"/>
        <v/>
      </c>
    </row>
    <row r="341" spans="1:32" ht="15" thickBot="1" x14ac:dyDescent="0.35">
      <c r="A341" s="1" t="s">
        <v>16</v>
      </c>
      <c r="C341" s="25"/>
      <c r="D341" s="1" t="s">
        <v>22</v>
      </c>
      <c r="E341" s="25"/>
      <c r="G341" s="1" t="s">
        <v>20</v>
      </c>
      <c r="I341" t="str">
        <f t="shared" si="41"/>
        <v/>
      </c>
      <c r="J341" t="str">
        <f t="shared" si="42"/>
        <v/>
      </c>
      <c r="N341" s="29">
        <f t="shared" si="44"/>
        <v>0</v>
      </c>
      <c r="AF341" s="36">
        <f t="shared" ref="AF341:AF350" si="45">IF(AND(C341&lt;&gt;"",E341&lt;&gt;""),1,0)</f>
        <v>0</v>
      </c>
    </row>
    <row r="342" spans="1:32" ht="15" thickBot="1" x14ac:dyDescent="0.35">
      <c r="A342" s="1" t="s">
        <v>2</v>
      </c>
      <c r="C342" s="25"/>
      <c r="D342" s="1" t="s">
        <v>22</v>
      </c>
      <c r="E342" s="25"/>
      <c r="G342" s="1" t="s">
        <v>18</v>
      </c>
      <c r="I342" t="str">
        <f t="shared" si="41"/>
        <v/>
      </c>
      <c r="J342" t="str">
        <f t="shared" si="42"/>
        <v/>
      </c>
      <c r="N342" s="29">
        <f t="shared" si="44"/>
        <v>0</v>
      </c>
      <c r="AF342" s="36">
        <f t="shared" si="45"/>
        <v>0</v>
      </c>
    </row>
    <row r="343" spans="1:32" ht="15" thickBot="1" x14ac:dyDescent="0.35">
      <c r="A343" s="1" t="s">
        <v>13</v>
      </c>
      <c r="C343" s="25"/>
      <c r="D343" s="1" t="s">
        <v>22</v>
      </c>
      <c r="E343" s="25"/>
      <c r="G343" s="1" t="s">
        <v>15</v>
      </c>
      <c r="I343" t="str">
        <f t="shared" si="41"/>
        <v/>
      </c>
      <c r="J343" t="str">
        <f t="shared" si="42"/>
        <v/>
      </c>
      <c r="N343" s="29">
        <f t="shared" si="44"/>
        <v>0</v>
      </c>
      <c r="AF343" s="36">
        <f t="shared" si="45"/>
        <v>0</v>
      </c>
    </row>
    <row r="344" spans="1:32" ht="15" thickBot="1" x14ac:dyDescent="0.35">
      <c r="A344" s="1" t="s">
        <v>9</v>
      </c>
      <c r="C344" s="25"/>
      <c r="D344" s="1" t="s">
        <v>22</v>
      </c>
      <c r="E344" s="25"/>
      <c r="G344" s="1" t="s">
        <v>10</v>
      </c>
      <c r="I344" t="str">
        <f t="shared" si="41"/>
        <v/>
      </c>
      <c r="J344" t="str">
        <f t="shared" si="42"/>
        <v/>
      </c>
      <c r="N344" s="29">
        <f t="shared" si="44"/>
        <v>0</v>
      </c>
      <c r="AF344" s="36">
        <f t="shared" si="45"/>
        <v>0</v>
      </c>
    </row>
    <row r="345" spans="1:32" ht="15" thickBot="1" x14ac:dyDescent="0.35">
      <c r="A345" s="1" t="s">
        <v>19</v>
      </c>
      <c r="C345" s="25"/>
      <c r="D345" s="1" t="s">
        <v>22</v>
      </c>
      <c r="E345" s="25"/>
      <c r="G345" s="1" t="s">
        <v>4</v>
      </c>
      <c r="I345" t="str">
        <f t="shared" si="41"/>
        <v/>
      </c>
      <c r="J345" t="str">
        <f t="shared" si="42"/>
        <v/>
      </c>
      <c r="N345" s="29">
        <f t="shared" si="44"/>
        <v>0</v>
      </c>
      <c r="AF345" s="36">
        <f t="shared" si="45"/>
        <v>0</v>
      </c>
    </row>
    <row r="346" spans="1:32" ht="15" thickBot="1" x14ac:dyDescent="0.35">
      <c r="A346" s="1" t="s">
        <v>11</v>
      </c>
      <c r="C346" s="25"/>
      <c r="D346" s="1" t="s">
        <v>22</v>
      </c>
      <c r="E346" s="25"/>
      <c r="G346" s="1" t="s">
        <v>12</v>
      </c>
      <c r="I346" t="str">
        <f t="shared" si="41"/>
        <v/>
      </c>
      <c r="J346" t="str">
        <f t="shared" si="42"/>
        <v/>
      </c>
      <c r="N346" s="29">
        <f t="shared" si="44"/>
        <v>0</v>
      </c>
      <c r="AF346" s="36">
        <f t="shared" si="45"/>
        <v>0</v>
      </c>
    </row>
    <row r="347" spans="1:32" ht="15" thickBot="1" x14ac:dyDescent="0.35">
      <c r="A347" s="1" t="s">
        <v>5</v>
      </c>
      <c r="C347" s="25"/>
      <c r="D347" s="1" t="s">
        <v>22</v>
      </c>
      <c r="E347" s="25"/>
      <c r="G347" s="1" t="s">
        <v>6</v>
      </c>
      <c r="I347" t="str">
        <f t="shared" si="41"/>
        <v/>
      </c>
      <c r="J347" t="str">
        <f t="shared" si="42"/>
        <v/>
      </c>
      <c r="N347" s="29">
        <f t="shared" si="44"/>
        <v>0</v>
      </c>
      <c r="AF347" s="36">
        <f t="shared" si="45"/>
        <v>0</v>
      </c>
    </row>
    <row r="348" spans="1:32" ht="15" thickBot="1" x14ac:dyDescent="0.35">
      <c r="A348" s="1" t="s">
        <v>8</v>
      </c>
      <c r="C348" s="25"/>
      <c r="D348" s="1" t="s">
        <v>22</v>
      </c>
      <c r="E348" s="25"/>
      <c r="G348" s="1" t="s">
        <v>14</v>
      </c>
      <c r="I348" t="str">
        <f t="shared" si="41"/>
        <v/>
      </c>
      <c r="J348" t="str">
        <f t="shared" si="42"/>
        <v/>
      </c>
      <c r="N348" s="29">
        <f t="shared" si="44"/>
        <v>0</v>
      </c>
      <c r="AF348" s="36">
        <f t="shared" si="45"/>
        <v>0</v>
      </c>
    </row>
    <row r="349" spans="1:32" ht="15" thickBot="1" x14ac:dyDescent="0.35">
      <c r="A349" s="1" t="s">
        <v>4</v>
      </c>
      <c r="C349" s="25"/>
      <c r="D349" s="1" t="s">
        <v>22</v>
      </c>
      <c r="E349" s="25"/>
      <c r="G349" s="1" t="s">
        <v>7</v>
      </c>
      <c r="I349" t="str">
        <f t="shared" si="41"/>
        <v/>
      </c>
      <c r="J349" t="str">
        <f t="shared" si="42"/>
        <v/>
      </c>
      <c r="N349" s="29">
        <f t="shared" si="44"/>
        <v>0</v>
      </c>
      <c r="AF349" s="36">
        <f t="shared" si="45"/>
        <v>0</v>
      </c>
    </row>
    <row r="350" spans="1:32" ht="15" thickBot="1" x14ac:dyDescent="0.35">
      <c r="A350" s="1" t="s">
        <v>1</v>
      </c>
      <c r="C350" s="25"/>
      <c r="D350" s="1" t="s">
        <v>22</v>
      </c>
      <c r="E350" s="25"/>
      <c r="G350" s="1" t="s">
        <v>17</v>
      </c>
      <c r="I350" t="str">
        <f t="shared" si="41"/>
        <v/>
      </c>
      <c r="J350" t="str">
        <f t="shared" si="42"/>
        <v/>
      </c>
      <c r="N350" s="29">
        <f t="shared" si="44"/>
        <v>0</v>
      </c>
      <c r="AF350" s="36">
        <f t="shared" si="45"/>
        <v>0</v>
      </c>
    </row>
    <row r="351" spans="1:32" x14ac:dyDescent="0.3">
      <c r="I351" t="str">
        <f t="shared" si="41"/>
        <v/>
      </c>
      <c r="J351" t="str">
        <f t="shared" si="42"/>
        <v/>
      </c>
    </row>
    <row r="352" spans="1:32" ht="18" x14ac:dyDescent="0.3">
      <c r="A352" s="26" t="s">
        <v>55</v>
      </c>
      <c r="B352" s="27"/>
      <c r="C352" s="22"/>
      <c r="D352" s="27"/>
      <c r="E352" s="22"/>
      <c r="F352" s="27"/>
      <c r="G352" s="28"/>
      <c r="I352" t="str">
        <f t="shared" si="41"/>
        <v/>
      </c>
      <c r="J352" t="str">
        <f t="shared" si="42"/>
        <v/>
      </c>
    </row>
    <row r="353" spans="1:32" ht="15" thickBot="1" x14ac:dyDescent="0.35">
      <c r="I353" t="str">
        <f t="shared" si="41"/>
        <v/>
      </c>
      <c r="J353" t="str">
        <f t="shared" si="42"/>
        <v/>
      </c>
    </row>
    <row r="354" spans="1:32" ht="15" thickBot="1" x14ac:dyDescent="0.35">
      <c r="A354" s="1" t="s">
        <v>15</v>
      </c>
      <c r="C354" s="25"/>
      <c r="D354" s="1" t="s">
        <v>22</v>
      </c>
      <c r="E354" s="25"/>
      <c r="G354" s="1" t="s">
        <v>5</v>
      </c>
      <c r="I354" t="str">
        <f t="shared" si="41"/>
        <v/>
      </c>
      <c r="J354" t="str">
        <f t="shared" si="42"/>
        <v/>
      </c>
      <c r="N354" s="29">
        <f t="shared" si="44"/>
        <v>0</v>
      </c>
      <c r="AF354" s="36">
        <f t="shared" ref="AF354:AF363" si="46">IF(AND(C354&lt;&gt;"",E354&lt;&gt;""),1,0)</f>
        <v>0</v>
      </c>
    </row>
    <row r="355" spans="1:32" ht="15" thickBot="1" x14ac:dyDescent="0.35">
      <c r="A355" s="1" t="s">
        <v>10</v>
      </c>
      <c r="C355" s="25"/>
      <c r="D355" s="1" t="s">
        <v>22</v>
      </c>
      <c r="E355" s="25"/>
      <c r="G355" s="1" t="s">
        <v>13</v>
      </c>
      <c r="I355" t="str">
        <f t="shared" si="41"/>
        <v/>
      </c>
      <c r="J355" t="str">
        <f t="shared" si="42"/>
        <v/>
      </c>
      <c r="N355" s="29">
        <f t="shared" si="44"/>
        <v>0</v>
      </c>
      <c r="AF355" s="36">
        <f t="shared" si="46"/>
        <v>0</v>
      </c>
    </row>
    <row r="356" spans="1:32" ht="15" thickBot="1" x14ac:dyDescent="0.35">
      <c r="A356" s="1" t="s">
        <v>7</v>
      </c>
      <c r="C356" s="25"/>
      <c r="D356" s="1" t="s">
        <v>22</v>
      </c>
      <c r="E356" s="25"/>
      <c r="G356" s="1" t="s">
        <v>20</v>
      </c>
      <c r="I356" t="str">
        <f t="shared" si="41"/>
        <v/>
      </c>
      <c r="J356" t="str">
        <f t="shared" si="42"/>
        <v/>
      </c>
      <c r="N356" s="29">
        <f t="shared" si="44"/>
        <v>0</v>
      </c>
      <c r="AF356" s="36">
        <f t="shared" si="46"/>
        <v>0</v>
      </c>
    </row>
    <row r="357" spans="1:32" ht="15" thickBot="1" x14ac:dyDescent="0.35">
      <c r="A357" s="1" t="s">
        <v>9</v>
      </c>
      <c r="C357" s="25"/>
      <c r="D357" s="1" t="s">
        <v>22</v>
      </c>
      <c r="E357" s="25"/>
      <c r="G357" s="1" t="s">
        <v>18</v>
      </c>
      <c r="I357" t="str">
        <f t="shared" si="41"/>
        <v/>
      </c>
      <c r="J357" t="str">
        <f t="shared" si="42"/>
        <v/>
      </c>
      <c r="N357" s="29">
        <f t="shared" si="44"/>
        <v>0</v>
      </c>
      <c r="AF357" s="36">
        <f t="shared" si="46"/>
        <v>0</v>
      </c>
    </row>
    <row r="358" spans="1:32" ht="15" thickBot="1" x14ac:dyDescent="0.35">
      <c r="A358" s="1" t="s">
        <v>19</v>
      </c>
      <c r="C358" s="25"/>
      <c r="D358" s="1" t="s">
        <v>22</v>
      </c>
      <c r="E358" s="25"/>
      <c r="G358" s="1" t="s">
        <v>2</v>
      </c>
      <c r="I358" t="str">
        <f t="shared" si="41"/>
        <v/>
      </c>
      <c r="J358" t="str">
        <f t="shared" si="42"/>
        <v/>
      </c>
      <c r="N358" s="29">
        <f t="shared" si="44"/>
        <v>0</v>
      </c>
      <c r="AF358" s="36">
        <f t="shared" si="46"/>
        <v>0</v>
      </c>
    </row>
    <row r="359" spans="1:32" ht="15" thickBot="1" x14ac:dyDescent="0.35">
      <c r="A359" s="1" t="s">
        <v>11</v>
      </c>
      <c r="C359" s="25"/>
      <c r="D359" s="1" t="s">
        <v>22</v>
      </c>
      <c r="E359" s="25"/>
      <c r="G359" s="1" t="s">
        <v>6</v>
      </c>
      <c r="I359" t="str">
        <f t="shared" si="41"/>
        <v/>
      </c>
      <c r="J359" t="str">
        <f t="shared" si="42"/>
        <v/>
      </c>
      <c r="N359" s="29">
        <f t="shared" si="44"/>
        <v>0</v>
      </c>
      <c r="AF359" s="36">
        <f t="shared" si="46"/>
        <v>0</v>
      </c>
    </row>
    <row r="360" spans="1:32" ht="15" thickBot="1" x14ac:dyDescent="0.35">
      <c r="A360" s="1" t="s">
        <v>12</v>
      </c>
      <c r="C360" s="25"/>
      <c r="D360" s="1" t="s">
        <v>22</v>
      </c>
      <c r="E360" s="25"/>
      <c r="G360" s="1" t="s">
        <v>8</v>
      </c>
      <c r="I360" t="str">
        <f t="shared" si="41"/>
        <v/>
      </c>
      <c r="J360" t="str">
        <f t="shared" si="42"/>
        <v/>
      </c>
      <c r="N360" s="29">
        <f t="shared" si="44"/>
        <v>0</v>
      </c>
      <c r="AF360" s="36">
        <f t="shared" si="46"/>
        <v>0</v>
      </c>
    </row>
    <row r="361" spans="1:32" ht="15" thickBot="1" x14ac:dyDescent="0.35">
      <c r="A361" s="1" t="s">
        <v>3</v>
      </c>
      <c r="C361" s="25"/>
      <c r="D361" s="1" t="s">
        <v>22</v>
      </c>
      <c r="E361" s="25"/>
      <c r="G361" s="1" t="s">
        <v>17</v>
      </c>
      <c r="I361" t="str">
        <f t="shared" si="41"/>
        <v/>
      </c>
      <c r="J361" t="str">
        <f t="shared" si="42"/>
        <v/>
      </c>
      <c r="N361" s="29">
        <f t="shared" si="44"/>
        <v>0</v>
      </c>
      <c r="AF361" s="36">
        <f t="shared" si="46"/>
        <v>0</v>
      </c>
    </row>
    <row r="362" spans="1:32" ht="15" thickBot="1" x14ac:dyDescent="0.35">
      <c r="A362" s="1" t="s">
        <v>4</v>
      </c>
      <c r="C362" s="25"/>
      <c r="D362" s="1" t="s">
        <v>22</v>
      </c>
      <c r="E362" s="25"/>
      <c r="G362" s="1" t="s">
        <v>16</v>
      </c>
      <c r="I362" t="str">
        <f t="shared" si="41"/>
        <v/>
      </c>
      <c r="J362" t="str">
        <f t="shared" si="42"/>
        <v/>
      </c>
      <c r="N362" s="29">
        <f t="shared" si="44"/>
        <v>0</v>
      </c>
      <c r="AF362" s="36">
        <f t="shared" si="46"/>
        <v>0</v>
      </c>
    </row>
    <row r="363" spans="1:32" ht="15" thickBot="1" x14ac:dyDescent="0.35">
      <c r="A363" s="1" t="s">
        <v>1</v>
      </c>
      <c r="C363" s="25"/>
      <c r="D363" s="1" t="s">
        <v>22</v>
      </c>
      <c r="E363" s="25"/>
      <c r="G363" s="1" t="s">
        <v>14</v>
      </c>
      <c r="I363" t="str">
        <f t="shared" si="41"/>
        <v/>
      </c>
      <c r="J363" t="str">
        <f t="shared" si="42"/>
        <v/>
      </c>
      <c r="N363" s="29">
        <f t="shared" si="44"/>
        <v>0</v>
      </c>
      <c r="AF363" s="36">
        <f t="shared" si="46"/>
        <v>0</v>
      </c>
    </row>
    <row r="364" spans="1:32" x14ac:dyDescent="0.3">
      <c r="I364" t="str">
        <f t="shared" si="41"/>
        <v/>
      </c>
      <c r="J364" t="str">
        <f t="shared" si="42"/>
        <v/>
      </c>
    </row>
    <row r="365" spans="1:32" ht="18" x14ac:dyDescent="0.3">
      <c r="A365" s="26" t="s">
        <v>56</v>
      </c>
      <c r="B365" s="27"/>
      <c r="C365" s="22"/>
      <c r="D365" s="27"/>
      <c r="E365" s="22"/>
      <c r="F365" s="27"/>
      <c r="G365" s="28"/>
      <c r="I365" t="str">
        <f t="shared" si="41"/>
        <v/>
      </c>
      <c r="J365" t="str">
        <f t="shared" si="42"/>
        <v/>
      </c>
    </row>
    <row r="366" spans="1:32" ht="15" thickBot="1" x14ac:dyDescent="0.35">
      <c r="I366" t="str">
        <f t="shared" si="41"/>
        <v/>
      </c>
      <c r="J366" t="str">
        <f t="shared" si="42"/>
        <v/>
      </c>
    </row>
    <row r="367" spans="1:32" ht="15" thickBot="1" x14ac:dyDescent="0.35">
      <c r="A367" s="1" t="s">
        <v>16</v>
      </c>
      <c r="C367" s="25"/>
      <c r="D367" s="1" t="s">
        <v>22</v>
      </c>
      <c r="E367" s="25"/>
      <c r="G367" s="1" t="s">
        <v>1</v>
      </c>
      <c r="I367" t="str">
        <f t="shared" si="41"/>
        <v/>
      </c>
      <c r="J367" t="str">
        <f t="shared" si="42"/>
        <v/>
      </c>
      <c r="N367" s="29">
        <f t="shared" si="44"/>
        <v>0</v>
      </c>
      <c r="AF367" s="36">
        <f t="shared" ref="AF367:AF376" si="47">IF(AND(C367&lt;&gt;"",E367&lt;&gt;""),1,0)</f>
        <v>0</v>
      </c>
    </row>
    <row r="368" spans="1:32" ht="15" thickBot="1" x14ac:dyDescent="0.35">
      <c r="A368" s="1" t="s">
        <v>2</v>
      </c>
      <c r="C368" s="25"/>
      <c r="D368" s="1" t="s">
        <v>22</v>
      </c>
      <c r="E368" s="25"/>
      <c r="G368" s="1" t="s">
        <v>8</v>
      </c>
      <c r="I368" t="str">
        <f t="shared" si="41"/>
        <v/>
      </c>
      <c r="J368" t="str">
        <f t="shared" si="42"/>
        <v/>
      </c>
      <c r="N368" s="29">
        <f t="shared" si="44"/>
        <v>0</v>
      </c>
      <c r="AF368" s="36">
        <f t="shared" si="47"/>
        <v>0</v>
      </c>
    </row>
    <row r="369" spans="1:32" ht="15" thickBot="1" x14ac:dyDescent="0.35">
      <c r="A369" s="1" t="s">
        <v>7</v>
      </c>
      <c r="C369" s="25"/>
      <c r="D369" s="1" t="s">
        <v>22</v>
      </c>
      <c r="E369" s="25"/>
      <c r="G369" s="1" t="s">
        <v>12</v>
      </c>
      <c r="I369" t="str">
        <f t="shared" si="41"/>
        <v/>
      </c>
      <c r="J369" t="str">
        <f t="shared" si="42"/>
        <v/>
      </c>
      <c r="N369" s="29">
        <f t="shared" si="44"/>
        <v>0</v>
      </c>
      <c r="AF369" s="36">
        <f t="shared" si="47"/>
        <v>0</v>
      </c>
    </row>
    <row r="370" spans="1:32" ht="15" thickBot="1" x14ac:dyDescent="0.35">
      <c r="A370" s="1" t="s">
        <v>17</v>
      </c>
      <c r="C370" s="25"/>
      <c r="D370" s="1" t="s">
        <v>22</v>
      </c>
      <c r="E370" s="25"/>
      <c r="G370" s="1" t="s">
        <v>19</v>
      </c>
      <c r="I370" t="str">
        <f t="shared" si="41"/>
        <v/>
      </c>
      <c r="J370" t="str">
        <f t="shared" si="42"/>
        <v/>
      </c>
      <c r="N370" s="29">
        <f t="shared" si="44"/>
        <v>0</v>
      </c>
      <c r="AF370" s="36">
        <f t="shared" si="47"/>
        <v>0</v>
      </c>
    </row>
    <row r="371" spans="1:32" ht="15" thickBot="1" x14ac:dyDescent="0.35">
      <c r="A371" s="1" t="s">
        <v>18</v>
      </c>
      <c r="C371" s="25"/>
      <c r="D371" s="1" t="s">
        <v>22</v>
      </c>
      <c r="E371" s="25"/>
      <c r="G371" s="1" t="s">
        <v>4</v>
      </c>
      <c r="I371" t="str">
        <f t="shared" si="41"/>
        <v/>
      </c>
      <c r="J371" t="str">
        <f t="shared" si="42"/>
        <v/>
      </c>
      <c r="N371" s="29">
        <f t="shared" si="44"/>
        <v>0</v>
      </c>
      <c r="AF371" s="36">
        <f t="shared" si="47"/>
        <v>0</v>
      </c>
    </row>
    <row r="372" spans="1:32" ht="15" thickBot="1" x14ac:dyDescent="0.35">
      <c r="A372" s="1" t="s">
        <v>20</v>
      </c>
      <c r="C372" s="25"/>
      <c r="D372" s="1" t="s">
        <v>22</v>
      </c>
      <c r="E372" s="25"/>
      <c r="G372" s="1" t="s">
        <v>15</v>
      </c>
      <c r="I372" t="str">
        <f t="shared" si="41"/>
        <v/>
      </c>
      <c r="J372" t="str">
        <f t="shared" si="42"/>
        <v/>
      </c>
      <c r="N372" s="29">
        <f t="shared" si="44"/>
        <v>0</v>
      </c>
      <c r="AF372" s="36">
        <f t="shared" si="47"/>
        <v>0</v>
      </c>
    </row>
    <row r="373" spans="1:32" ht="15" thickBot="1" x14ac:dyDescent="0.35">
      <c r="A373" s="1" t="s">
        <v>5</v>
      </c>
      <c r="C373" s="25"/>
      <c r="D373" s="1" t="s">
        <v>22</v>
      </c>
      <c r="E373" s="25"/>
      <c r="G373" s="1" t="s">
        <v>10</v>
      </c>
      <c r="I373" t="str">
        <f t="shared" si="41"/>
        <v/>
      </c>
      <c r="J373" t="str">
        <f t="shared" si="42"/>
        <v/>
      </c>
      <c r="N373" s="29">
        <f t="shared" si="44"/>
        <v>0</v>
      </c>
      <c r="AF373" s="36">
        <f t="shared" si="47"/>
        <v>0</v>
      </c>
    </row>
    <row r="374" spans="1:32" ht="15" thickBot="1" x14ac:dyDescent="0.35">
      <c r="A374" s="1" t="s">
        <v>3</v>
      </c>
      <c r="C374" s="25"/>
      <c r="D374" s="1" t="s">
        <v>22</v>
      </c>
      <c r="E374" s="25"/>
      <c r="G374" s="1" t="s">
        <v>13</v>
      </c>
      <c r="I374" t="str">
        <f t="shared" si="41"/>
        <v/>
      </c>
      <c r="J374" t="str">
        <f t="shared" si="42"/>
        <v/>
      </c>
      <c r="N374" s="29">
        <f t="shared" si="44"/>
        <v>0</v>
      </c>
      <c r="AF374" s="36">
        <f t="shared" si="47"/>
        <v>0</v>
      </c>
    </row>
    <row r="375" spans="1:32" ht="15" thickBot="1" x14ac:dyDescent="0.35">
      <c r="A375" s="1" t="s">
        <v>14</v>
      </c>
      <c r="C375" s="25"/>
      <c r="D375" s="1" t="s">
        <v>22</v>
      </c>
      <c r="E375" s="25"/>
      <c r="G375" s="1" t="s">
        <v>11</v>
      </c>
      <c r="I375" t="str">
        <f t="shared" si="41"/>
        <v/>
      </c>
      <c r="J375" t="str">
        <f t="shared" si="42"/>
        <v/>
      </c>
      <c r="N375" s="29">
        <f t="shared" si="44"/>
        <v>0</v>
      </c>
      <c r="AF375" s="36">
        <f t="shared" si="47"/>
        <v>0</v>
      </c>
    </row>
    <row r="376" spans="1:32" ht="15" thickBot="1" x14ac:dyDescent="0.35">
      <c r="A376" s="1" t="s">
        <v>6</v>
      </c>
      <c r="C376" s="25"/>
      <c r="D376" s="1" t="s">
        <v>22</v>
      </c>
      <c r="E376" s="25"/>
      <c r="G376" s="1" t="s">
        <v>9</v>
      </c>
      <c r="I376" t="str">
        <f t="shared" si="41"/>
        <v/>
      </c>
      <c r="J376" t="str">
        <f t="shared" si="42"/>
        <v/>
      </c>
      <c r="N376" s="29">
        <f t="shared" si="44"/>
        <v>0</v>
      </c>
      <c r="AF376" s="36">
        <f t="shared" si="47"/>
        <v>0</v>
      </c>
    </row>
    <row r="377" spans="1:32" x14ac:dyDescent="0.3">
      <c r="I377" t="str">
        <f t="shared" si="41"/>
        <v/>
      </c>
      <c r="J377" t="str">
        <f t="shared" si="42"/>
        <v/>
      </c>
    </row>
    <row r="378" spans="1:32" ht="18" x14ac:dyDescent="0.3">
      <c r="A378" s="26" t="s">
        <v>57</v>
      </c>
      <c r="B378" s="27"/>
      <c r="C378" s="22"/>
      <c r="D378" s="27"/>
      <c r="E378" s="22"/>
      <c r="F378" s="27"/>
      <c r="G378" s="28"/>
      <c r="I378" t="str">
        <f t="shared" si="41"/>
        <v/>
      </c>
      <c r="J378" t="str">
        <f t="shared" si="42"/>
        <v/>
      </c>
    </row>
    <row r="379" spans="1:32" ht="15" thickBot="1" x14ac:dyDescent="0.35">
      <c r="I379" t="str">
        <f t="shared" si="41"/>
        <v/>
      </c>
      <c r="J379" t="str">
        <f t="shared" si="42"/>
        <v/>
      </c>
    </row>
    <row r="380" spans="1:32" ht="15" thickBot="1" x14ac:dyDescent="0.35">
      <c r="A380" s="1" t="s">
        <v>15</v>
      </c>
      <c r="C380" s="25"/>
      <c r="D380" s="1" t="s">
        <v>22</v>
      </c>
      <c r="E380" s="25"/>
      <c r="G380" s="1" t="s">
        <v>16</v>
      </c>
      <c r="I380" t="str">
        <f t="shared" si="41"/>
        <v/>
      </c>
      <c r="J380" t="str">
        <f t="shared" si="42"/>
        <v/>
      </c>
      <c r="N380" s="29">
        <f t="shared" si="44"/>
        <v>0</v>
      </c>
      <c r="AF380" s="36">
        <f t="shared" ref="AF380:AF389" si="48">IF(AND(C380&lt;&gt;"",E380&lt;&gt;""),1,0)</f>
        <v>0</v>
      </c>
    </row>
    <row r="381" spans="1:32" ht="15" thickBot="1" x14ac:dyDescent="0.35">
      <c r="A381" s="1" t="s">
        <v>10</v>
      </c>
      <c r="C381" s="25"/>
      <c r="D381" s="1" t="s">
        <v>22</v>
      </c>
      <c r="E381" s="25"/>
      <c r="G381" s="1" t="s">
        <v>4</v>
      </c>
      <c r="I381" t="str">
        <f t="shared" si="41"/>
        <v/>
      </c>
      <c r="J381" t="str">
        <f t="shared" si="42"/>
        <v/>
      </c>
      <c r="N381" s="29">
        <f t="shared" si="44"/>
        <v>0</v>
      </c>
      <c r="AF381" s="36">
        <f t="shared" si="48"/>
        <v>0</v>
      </c>
    </row>
    <row r="382" spans="1:32" ht="15" thickBot="1" x14ac:dyDescent="0.35">
      <c r="A382" s="1" t="s">
        <v>13</v>
      </c>
      <c r="C382" s="25"/>
      <c r="D382" s="1" t="s">
        <v>22</v>
      </c>
      <c r="E382" s="25"/>
      <c r="G382" s="1" t="s">
        <v>2</v>
      </c>
      <c r="I382" t="str">
        <f t="shared" si="41"/>
        <v/>
      </c>
      <c r="J382" t="str">
        <f t="shared" si="42"/>
        <v/>
      </c>
      <c r="N382" s="29">
        <f t="shared" si="44"/>
        <v>0</v>
      </c>
      <c r="AF382" s="36">
        <f t="shared" si="48"/>
        <v>0</v>
      </c>
    </row>
    <row r="383" spans="1:32" ht="15" thickBot="1" x14ac:dyDescent="0.35">
      <c r="A383" s="1" t="s">
        <v>17</v>
      </c>
      <c r="C383" s="25"/>
      <c r="D383" s="1" t="s">
        <v>22</v>
      </c>
      <c r="E383" s="25"/>
      <c r="G383" s="1" t="s">
        <v>7</v>
      </c>
      <c r="I383" t="str">
        <f t="shared" si="41"/>
        <v/>
      </c>
      <c r="J383" t="str">
        <f t="shared" si="42"/>
        <v/>
      </c>
      <c r="N383" s="29">
        <f t="shared" si="44"/>
        <v>0</v>
      </c>
      <c r="AF383" s="36">
        <f t="shared" si="48"/>
        <v>0</v>
      </c>
    </row>
    <row r="384" spans="1:32" ht="15" thickBot="1" x14ac:dyDescent="0.35">
      <c r="A384" s="1" t="s">
        <v>20</v>
      </c>
      <c r="C384" s="25"/>
      <c r="D384" s="1" t="s">
        <v>22</v>
      </c>
      <c r="E384" s="25"/>
      <c r="G384" s="1" t="s">
        <v>5</v>
      </c>
      <c r="I384" t="str">
        <f t="shared" si="41"/>
        <v/>
      </c>
      <c r="J384" t="str">
        <f t="shared" si="42"/>
        <v/>
      </c>
      <c r="N384" s="29">
        <f t="shared" si="44"/>
        <v>0</v>
      </c>
      <c r="AF384" s="36">
        <f t="shared" si="48"/>
        <v>0</v>
      </c>
    </row>
    <row r="385" spans="1:32" ht="15" thickBot="1" x14ac:dyDescent="0.35">
      <c r="A385" s="1" t="s">
        <v>11</v>
      </c>
      <c r="C385" s="25"/>
      <c r="D385" s="1" t="s">
        <v>22</v>
      </c>
      <c r="E385" s="25"/>
      <c r="G385" s="1" t="s">
        <v>9</v>
      </c>
      <c r="I385" t="str">
        <f t="shared" si="41"/>
        <v/>
      </c>
      <c r="J385" t="str">
        <f t="shared" si="42"/>
        <v/>
      </c>
      <c r="N385" s="29">
        <f t="shared" si="44"/>
        <v>0</v>
      </c>
      <c r="AF385" s="36">
        <f t="shared" si="48"/>
        <v>0</v>
      </c>
    </row>
    <row r="386" spans="1:32" ht="15" thickBot="1" x14ac:dyDescent="0.35">
      <c r="A386" s="1" t="s">
        <v>12</v>
      </c>
      <c r="C386" s="25"/>
      <c r="D386" s="1" t="s">
        <v>22</v>
      </c>
      <c r="E386" s="25"/>
      <c r="G386" s="1" t="s">
        <v>20</v>
      </c>
      <c r="I386" t="str">
        <f t="shared" si="41"/>
        <v/>
      </c>
      <c r="J386" t="str">
        <f t="shared" si="42"/>
        <v/>
      </c>
      <c r="N386" s="29">
        <f t="shared" si="44"/>
        <v>0</v>
      </c>
      <c r="AF386" s="36">
        <f t="shared" si="48"/>
        <v>0</v>
      </c>
    </row>
    <row r="387" spans="1:32" ht="15" thickBot="1" x14ac:dyDescent="0.35">
      <c r="A387" s="1" t="s">
        <v>8</v>
      </c>
      <c r="C387" s="25"/>
      <c r="D387" s="1" t="s">
        <v>22</v>
      </c>
      <c r="E387" s="25"/>
      <c r="G387" s="1" t="s">
        <v>19</v>
      </c>
      <c r="I387" t="str">
        <f t="shared" si="41"/>
        <v/>
      </c>
      <c r="J387" t="str">
        <f t="shared" si="42"/>
        <v/>
      </c>
      <c r="N387" s="29">
        <f t="shared" si="44"/>
        <v>0</v>
      </c>
      <c r="AF387" s="36">
        <f t="shared" si="48"/>
        <v>0</v>
      </c>
    </row>
    <row r="388" spans="1:32" ht="15" thickBot="1" x14ac:dyDescent="0.35">
      <c r="A388" s="1" t="s">
        <v>14</v>
      </c>
      <c r="C388" s="25"/>
      <c r="D388" s="1" t="s">
        <v>22</v>
      </c>
      <c r="E388" s="25"/>
      <c r="G388" s="1" t="s">
        <v>3</v>
      </c>
      <c r="I388" t="str">
        <f t="shared" ref="I388:I451" si="49">IF(C388="","",IF(C388&gt;E388,3,IF(C388=E388,1,0)))</f>
        <v/>
      </c>
      <c r="J388" t="str">
        <f t="shared" ref="J388:J451" si="50">IF(E388="","",IF(E388&gt;C388,3,IF(E388=C388,1,0)))</f>
        <v/>
      </c>
      <c r="N388" s="29">
        <f t="shared" si="44"/>
        <v>0</v>
      </c>
      <c r="AF388" s="36">
        <f t="shared" si="48"/>
        <v>0</v>
      </c>
    </row>
    <row r="389" spans="1:32" ht="15" thickBot="1" x14ac:dyDescent="0.35">
      <c r="A389" s="1" t="s">
        <v>1</v>
      </c>
      <c r="C389" s="25"/>
      <c r="D389" s="1" t="s">
        <v>22</v>
      </c>
      <c r="E389" s="25"/>
      <c r="G389" s="1" t="s">
        <v>6</v>
      </c>
      <c r="I389" t="str">
        <f t="shared" si="49"/>
        <v/>
      </c>
      <c r="J389" t="str">
        <f t="shared" si="50"/>
        <v/>
      </c>
      <c r="N389" s="29">
        <f t="shared" si="44"/>
        <v>0</v>
      </c>
      <c r="AF389" s="36">
        <f t="shared" si="48"/>
        <v>0</v>
      </c>
    </row>
    <row r="390" spans="1:32" x14ac:dyDescent="0.3">
      <c r="I390" t="str">
        <f t="shared" si="49"/>
        <v/>
      </c>
      <c r="J390" t="str">
        <f t="shared" si="50"/>
        <v/>
      </c>
    </row>
    <row r="391" spans="1:32" ht="18" x14ac:dyDescent="0.3">
      <c r="A391" s="26" t="s">
        <v>58</v>
      </c>
      <c r="B391" s="27"/>
      <c r="C391" s="22"/>
      <c r="D391" s="27"/>
      <c r="E391" s="22"/>
      <c r="F391" s="27"/>
      <c r="G391" s="28"/>
      <c r="I391" t="str">
        <f t="shared" si="49"/>
        <v/>
      </c>
      <c r="J391" t="str">
        <f t="shared" si="50"/>
        <v/>
      </c>
    </row>
    <row r="392" spans="1:32" ht="15" thickBot="1" x14ac:dyDescent="0.35">
      <c r="I392" t="str">
        <f t="shared" si="49"/>
        <v/>
      </c>
      <c r="J392" t="str">
        <f t="shared" si="50"/>
        <v/>
      </c>
    </row>
    <row r="393" spans="1:32" ht="15" thickBot="1" x14ac:dyDescent="0.35">
      <c r="A393" s="1" t="s">
        <v>15</v>
      </c>
      <c r="C393" s="25"/>
      <c r="D393" s="1" t="s">
        <v>22</v>
      </c>
      <c r="E393" s="25"/>
      <c r="G393" s="1" t="s">
        <v>6</v>
      </c>
      <c r="I393" t="str">
        <f t="shared" si="49"/>
        <v/>
      </c>
      <c r="J393" t="str">
        <f t="shared" si="50"/>
        <v/>
      </c>
      <c r="N393" s="29">
        <f t="shared" si="44"/>
        <v>0</v>
      </c>
      <c r="AF393" s="36">
        <f t="shared" ref="AF393:AF402" si="51">IF(AND(C393&lt;&gt;"",E393&lt;&gt;""),1,0)</f>
        <v>0</v>
      </c>
    </row>
    <row r="394" spans="1:32" ht="15" thickBot="1" x14ac:dyDescent="0.35">
      <c r="A394" s="1" t="s">
        <v>2</v>
      </c>
      <c r="C394" s="25"/>
      <c r="D394" s="1" t="s">
        <v>22</v>
      </c>
      <c r="E394" s="25"/>
      <c r="G394" s="1" t="s">
        <v>14</v>
      </c>
      <c r="I394" t="str">
        <f t="shared" si="49"/>
        <v/>
      </c>
      <c r="J394" t="str">
        <f t="shared" si="50"/>
        <v/>
      </c>
      <c r="N394" s="29">
        <f t="shared" si="44"/>
        <v>0</v>
      </c>
      <c r="AF394" s="36">
        <f t="shared" si="51"/>
        <v>0</v>
      </c>
    </row>
    <row r="395" spans="1:32" ht="15" thickBot="1" x14ac:dyDescent="0.35">
      <c r="A395" s="1" t="s">
        <v>7</v>
      </c>
      <c r="C395" s="25"/>
      <c r="D395" s="1" t="s">
        <v>22</v>
      </c>
      <c r="E395" s="25"/>
      <c r="G395" s="1" t="s">
        <v>16</v>
      </c>
      <c r="I395" t="str">
        <f t="shared" si="49"/>
        <v/>
      </c>
      <c r="J395" t="str">
        <f t="shared" si="50"/>
        <v/>
      </c>
      <c r="N395" s="29">
        <f t="shared" si="44"/>
        <v>0</v>
      </c>
      <c r="AF395" s="36">
        <f t="shared" si="51"/>
        <v>0</v>
      </c>
    </row>
    <row r="396" spans="1:32" ht="15" thickBot="1" x14ac:dyDescent="0.35">
      <c r="A396" s="1" t="s">
        <v>9</v>
      </c>
      <c r="C396" s="25"/>
      <c r="D396" s="1" t="s">
        <v>22</v>
      </c>
      <c r="E396" s="25"/>
      <c r="G396" s="1" t="s">
        <v>13</v>
      </c>
      <c r="I396" t="str">
        <f t="shared" si="49"/>
        <v/>
      </c>
      <c r="J396" t="str">
        <f t="shared" si="50"/>
        <v/>
      </c>
      <c r="N396" s="29">
        <f t="shared" si="44"/>
        <v>0</v>
      </c>
      <c r="AF396" s="36">
        <f t="shared" si="51"/>
        <v>0</v>
      </c>
    </row>
    <row r="397" spans="1:32" ht="15" thickBot="1" x14ac:dyDescent="0.35">
      <c r="A397" s="1" t="s">
        <v>19</v>
      </c>
      <c r="C397" s="25"/>
      <c r="D397" s="1" t="s">
        <v>22</v>
      </c>
      <c r="E397" s="25"/>
      <c r="G397" s="1" t="s">
        <v>12</v>
      </c>
      <c r="I397" t="str">
        <f t="shared" si="49"/>
        <v/>
      </c>
      <c r="J397" t="str">
        <f t="shared" si="50"/>
        <v/>
      </c>
      <c r="N397" s="29">
        <f t="shared" ref="N397:N460" si="52">C397</f>
        <v>0</v>
      </c>
      <c r="AF397" s="36">
        <f t="shared" si="51"/>
        <v>0</v>
      </c>
    </row>
    <row r="398" spans="1:32" ht="15" thickBot="1" x14ac:dyDescent="0.35">
      <c r="A398" s="1" t="s">
        <v>20</v>
      </c>
      <c r="C398" s="25"/>
      <c r="D398" s="1" t="s">
        <v>22</v>
      </c>
      <c r="E398" s="25"/>
      <c r="G398" s="1" t="s">
        <v>17</v>
      </c>
      <c r="I398" t="str">
        <f t="shared" si="49"/>
        <v/>
      </c>
      <c r="J398" t="str">
        <f t="shared" si="50"/>
        <v/>
      </c>
      <c r="N398" s="29">
        <f t="shared" si="52"/>
        <v>0</v>
      </c>
      <c r="AF398" s="36">
        <f t="shared" si="51"/>
        <v>0</v>
      </c>
    </row>
    <row r="399" spans="1:32" ht="15" thickBot="1" x14ac:dyDescent="0.35">
      <c r="A399" s="1" t="s">
        <v>5</v>
      </c>
      <c r="C399" s="25"/>
      <c r="D399" s="1" t="s">
        <v>22</v>
      </c>
      <c r="E399" s="25"/>
      <c r="G399" s="1" t="s">
        <v>11</v>
      </c>
      <c r="I399" t="str">
        <f t="shared" si="49"/>
        <v/>
      </c>
      <c r="J399" t="str">
        <f t="shared" si="50"/>
        <v/>
      </c>
      <c r="N399" s="29">
        <f t="shared" si="52"/>
        <v>0</v>
      </c>
      <c r="AF399" s="36">
        <f t="shared" si="51"/>
        <v>0</v>
      </c>
    </row>
    <row r="400" spans="1:32" ht="15" thickBot="1" x14ac:dyDescent="0.35">
      <c r="A400" s="1" t="s">
        <v>3</v>
      </c>
      <c r="C400" s="25"/>
      <c r="D400" s="1" t="s">
        <v>22</v>
      </c>
      <c r="E400" s="25"/>
      <c r="G400" s="1" t="s">
        <v>18</v>
      </c>
      <c r="I400" t="str">
        <f t="shared" si="49"/>
        <v/>
      </c>
      <c r="J400" t="str">
        <f t="shared" si="50"/>
        <v/>
      </c>
      <c r="N400" s="29">
        <f t="shared" si="52"/>
        <v>0</v>
      </c>
      <c r="AF400" s="36">
        <f t="shared" si="51"/>
        <v>0</v>
      </c>
    </row>
    <row r="401" spans="1:32" ht="15" thickBot="1" x14ac:dyDescent="0.35">
      <c r="A401" s="1" t="s">
        <v>4</v>
      </c>
      <c r="C401" s="25"/>
      <c r="D401" s="1" t="s">
        <v>22</v>
      </c>
      <c r="E401" s="25"/>
      <c r="G401" s="1" t="s">
        <v>8</v>
      </c>
      <c r="I401" t="str">
        <f t="shared" si="49"/>
        <v/>
      </c>
      <c r="J401" t="str">
        <f t="shared" si="50"/>
        <v/>
      </c>
      <c r="N401" s="29">
        <f t="shared" si="52"/>
        <v>0</v>
      </c>
      <c r="AF401" s="36">
        <f t="shared" si="51"/>
        <v>0</v>
      </c>
    </row>
    <row r="402" spans="1:32" ht="15" thickBot="1" x14ac:dyDescent="0.35">
      <c r="A402" s="1" t="s">
        <v>1</v>
      </c>
      <c r="C402" s="25"/>
      <c r="D402" s="1" t="s">
        <v>22</v>
      </c>
      <c r="E402" s="25"/>
      <c r="G402" s="1" t="s">
        <v>10</v>
      </c>
      <c r="I402" t="str">
        <f t="shared" si="49"/>
        <v/>
      </c>
      <c r="J402" t="str">
        <f t="shared" si="50"/>
        <v/>
      </c>
      <c r="N402" s="29">
        <f t="shared" si="52"/>
        <v>0</v>
      </c>
      <c r="AF402" s="36">
        <f t="shared" si="51"/>
        <v>0</v>
      </c>
    </row>
    <row r="403" spans="1:32" x14ac:dyDescent="0.3">
      <c r="I403" t="str">
        <f t="shared" si="49"/>
        <v/>
      </c>
      <c r="J403" t="str">
        <f t="shared" si="50"/>
        <v/>
      </c>
    </row>
    <row r="404" spans="1:32" ht="18" x14ac:dyDescent="0.3">
      <c r="A404" s="26" t="s">
        <v>59</v>
      </c>
      <c r="B404" s="27"/>
      <c r="C404" s="22"/>
      <c r="D404" s="27"/>
      <c r="E404" s="22"/>
      <c r="F404" s="27"/>
      <c r="G404" s="28"/>
      <c r="I404" t="str">
        <f t="shared" si="49"/>
        <v/>
      </c>
      <c r="J404" t="str">
        <f t="shared" si="50"/>
        <v/>
      </c>
    </row>
    <row r="405" spans="1:32" ht="15" thickBot="1" x14ac:dyDescent="0.35">
      <c r="I405" t="str">
        <f t="shared" si="49"/>
        <v/>
      </c>
      <c r="J405" t="str">
        <f t="shared" si="50"/>
        <v/>
      </c>
    </row>
    <row r="406" spans="1:32" ht="15" thickBot="1" x14ac:dyDescent="0.35">
      <c r="A406" s="1" t="s">
        <v>16</v>
      </c>
      <c r="C406" s="25"/>
      <c r="D406" s="1" t="s">
        <v>22</v>
      </c>
      <c r="E406" s="25"/>
      <c r="G406" s="1" t="s">
        <v>12</v>
      </c>
      <c r="I406" t="str">
        <f t="shared" si="49"/>
        <v/>
      </c>
      <c r="J406" t="str">
        <f t="shared" si="50"/>
        <v/>
      </c>
      <c r="N406" s="29">
        <f t="shared" si="52"/>
        <v>0</v>
      </c>
      <c r="AF406" s="36">
        <f t="shared" ref="AF406:AF415" si="53">IF(AND(C406&lt;&gt;"",E406&lt;&gt;""),1,0)</f>
        <v>0</v>
      </c>
    </row>
    <row r="407" spans="1:32" ht="15" thickBot="1" x14ac:dyDescent="0.35">
      <c r="A407" s="1" t="s">
        <v>10</v>
      </c>
      <c r="C407" s="25"/>
      <c r="D407" s="1" t="s">
        <v>22</v>
      </c>
      <c r="E407" s="25"/>
      <c r="G407" s="1" t="s">
        <v>2</v>
      </c>
      <c r="I407" t="str">
        <f t="shared" si="49"/>
        <v/>
      </c>
      <c r="J407" t="str">
        <f t="shared" si="50"/>
        <v/>
      </c>
      <c r="N407" s="29">
        <f t="shared" si="52"/>
        <v>0</v>
      </c>
      <c r="AF407" s="36">
        <f t="shared" si="53"/>
        <v>0</v>
      </c>
    </row>
    <row r="408" spans="1:32" ht="15" thickBot="1" x14ac:dyDescent="0.35">
      <c r="A408" s="1" t="s">
        <v>13</v>
      </c>
      <c r="C408" s="25"/>
      <c r="D408" s="1" t="s">
        <v>22</v>
      </c>
      <c r="E408" s="25"/>
      <c r="G408" s="1" t="s">
        <v>7</v>
      </c>
      <c r="I408" t="str">
        <f t="shared" si="49"/>
        <v/>
      </c>
      <c r="J408" t="str">
        <f t="shared" si="50"/>
        <v/>
      </c>
      <c r="N408" s="29">
        <f t="shared" si="52"/>
        <v>0</v>
      </c>
      <c r="AF408" s="36">
        <f t="shared" si="53"/>
        <v>0</v>
      </c>
    </row>
    <row r="409" spans="1:32" ht="15" thickBot="1" x14ac:dyDescent="0.35">
      <c r="A409" s="1" t="s">
        <v>17</v>
      </c>
      <c r="C409" s="25"/>
      <c r="D409" s="1" t="s">
        <v>22</v>
      </c>
      <c r="E409" s="25"/>
      <c r="G409" s="1" t="s">
        <v>9</v>
      </c>
      <c r="I409" t="str">
        <f t="shared" si="49"/>
        <v/>
      </c>
      <c r="J409" t="str">
        <f t="shared" si="50"/>
        <v/>
      </c>
      <c r="N409" s="29">
        <f t="shared" si="52"/>
        <v>0</v>
      </c>
      <c r="AF409" s="36">
        <f t="shared" si="53"/>
        <v>0</v>
      </c>
    </row>
    <row r="410" spans="1:32" ht="15" thickBot="1" x14ac:dyDescent="0.35">
      <c r="A410" s="1" t="s">
        <v>19</v>
      </c>
      <c r="C410" s="25"/>
      <c r="D410" s="1" t="s">
        <v>22</v>
      </c>
      <c r="E410" s="25"/>
      <c r="G410" s="1" t="s">
        <v>1</v>
      </c>
      <c r="I410" t="str">
        <f t="shared" si="49"/>
        <v/>
      </c>
      <c r="J410" t="str">
        <f t="shared" si="50"/>
        <v/>
      </c>
      <c r="N410" s="29">
        <f t="shared" si="52"/>
        <v>0</v>
      </c>
      <c r="AF410" s="36">
        <f t="shared" si="53"/>
        <v>0</v>
      </c>
    </row>
    <row r="411" spans="1:32" ht="15" thickBot="1" x14ac:dyDescent="0.35">
      <c r="A411" s="1" t="s">
        <v>11</v>
      </c>
      <c r="C411" s="25"/>
      <c r="D411" s="1" t="s">
        <v>22</v>
      </c>
      <c r="E411" s="25"/>
      <c r="G411" s="1" t="s">
        <v>4</v>
      </c>
      <c r="I411" t="str">
        <f t="shared" si="49"/>
        <v/>
      </c>
      <c r="J411" t="str">
        <f t="shared" si="50"/>
        <v/>
      </c>
      <c r="N411" s="29">
        <f t="shared" si="52"/>
        <v>0</v>
      </c>
      <c r="AF411" s="36">
        <f t="shared" si="53"/>
        <v>0</v>
      </c>
    </row>
    <row r="412" spans="1:32" ht="15" thickBot="1" x14ac:dyDescent="0.35">
      <c r="A412" s="1" t="s">
        <v>5</v>
      </c>
      <c r="C412" s="25"/>
      <c r="D412" s="1" t="s">
        <v>22</v>
      </c>
      <c r="E412" s="25"/>
      <c r="G412" s="1" t="s">
        <v>3</v>
      </c>
      <c r="I412" t="str">
        <f t="shared" si="49"/>
        <v/>
      </c>
      <c r="J412" t="str">
        <f t="shared" si="50"/>
        <v/>
      </c>
      <c r="N412" s="29">
        <f t="shared" si="52"/>
        <v>0</v>
      </c>
      <c r="AF412" s="36">
        <f t="shared" si="53"/>
        <v>0</v>
      </c>
    </row>
    <row r="413" spans="1:32" ht="15" thickBot="1" x14ac:dyDescent="0.35">
      <c r="A413" s="1" t="s">
        <v>8</v>
      </c>
      <c r="C413" s="25"/>
      <c r="D413" s="1" t="s">
        <v>22</v>
      </c>
      <c r="E413" s="25"/>
      <c r="G413" s="1" t="s">
        <v>15</v>
      </c>
      <c r="I413" t="str">
        <f t="shared" si="49"/>
        <v/>
      </c>
      <c r="J413" t="str">
        <f t="shared" si="50"/>
        <v/>
      </c>
      <c r="N413" s="29">
        <f t="shared" si="52"/>
        <v>0</v>
      </c>
      <c r="AF413" s="36">
        <f t="shared" si="53"/>
        <v>0</v>
      </c>
    </row>
    <row r="414" spans="1:32" ht="15" thickBot="1" x14ac:dyDescent="0.35">
      <c r="A414" s="1" t="s">
        <v>14</v>
      </c>
      <c r="C414" s="25"/>
      <c r="D414" s="1" t="s">
        <v>22</v>
      </c>
      <c r="E414" s="25"/>
      <c r="G414" s="1" t="s">
        <v>18</v>
      </c>
      <c r="I414" t="str">
        <f t="shared" si="49"/>
        <v/>
      </c>
      <c r="J414" t="str">
        <f t="shared" si="50"/>
        <v/>
      </c>
      <c r="N414" s="29">
        <f t="shared" si="52"/>
        <v>0</v>
      </c>
      <c r="AF414" s="36">
        <f t="shared" si="53"/>
        <v>0</v>
      </c>
    </row>
    <row r="415" spans="1:32" ht="15" thickBot="1" x14ac:dyDescent="0.35">
      <c r="A415" s="1" t="s">
        <v>6</v>
      </c>
      <c r="C415" s="25"/>
      <c r="D415" s="1" t="s">
        <v>22</v>
      </c>
      <c r="E415" s="25"/>
      <c r="G415" s="1" t="s">
        <v>20</v>
      </c>
      <c r="I415" t="str">
        <f t="shared" si="49"/>
        <v/>
      </c>
      <c r="J415" t="str">
        <f t="shared" si="50"/>
        <v/>
      </c>
      <c r="N415" s="29">
        <f t="shared" si="52"/>
        <v>0</v>
      </c>
      <c r="AF415" s="36">
        <f t="shared" si="53"/>
        <v>0</v>
      </c>
    </row>
    <row r="416" spans="1:32" x14ac:dyDescent="0.3">
      <c r="I416" t="str">
        <f t="shared" si="49"/>
        <v/>
      </c>
      <c r="J416" t="str">
        <f t="shared" si="50"/>
        <v/>
      </c>
    </row>
    <row r="417" spans="1:32" ht="18" x14ac:dyDescent="0.3">
      <c r="A417" s="26" t="s">
        <v>60</v>
      </c>
      <c r="B417" s="27"/>
      <c r="C417" s="22"/>
      <c r="D417" s="27"/>
      <c r="E417" s="22"/>
      <c r="F417" s="27"/>
      <c r="G417" s="28"/>
      <c r="I417" t="str">
        <f t="shared" si="49"/>
        <v/>
      </c>
      <c r="J417" t="str">
        <f t="shared" si="50"/>
        <v/>
      </c>
    </row>
    <row r="418" spans="1:32" ht="15" thickBot="1" x14ac:dyDescent="0.35">
      <c r="I418" t="str">
        <f t="shared" si="49"/>
        <v/>
      </c>
      <c r="J418" t="str">
        <f t="shared" si="50"/>
        <v/>
      </c>
    </row>
    <row r="419" spans="1:32" ht="15" thickBot="1" x14ac:dyDescent="0.35">
      <c r="A419" s="1" t="s">
        <v>15</v>
      </c>
      <c r="C419" s="25"/>
      <c r="D419" s="1" t="s">
        <v>22</v>
      </c>
      <c r="E419" s="25"/>
      <c r="G419" s="1" t="s">
        <v>11</v>
      </c>
      <c r="I419" t="str">
        <f t="shared" si="49"/>
        <v/>
      </c>
      <c r="J419" t="str">
        <f t="shared" si="50"/>
        <v/>
      </c>
      <c r="N419" s="29">
        <f t="shared" si="52"/>
        <v>0</v>
      </c>
      <c r="AF419" s="36">
        <f t="shared" ref="AF419:AF428" si="54">IF(AND(C419&lt;&gt;"",E419&lt;&gt;""),1,0)</f>
        <v>0</v>
      </c>
    </row>
    <row r="420" spans="1:32" ht="15" thickBot="1" x14ac:dyDescent="0.35">
      <c r="A420" s="1" t="s">
        <v>10</v>
      </c>
      <c r="C420" s="25"/>
      <c r="D420" s="1" t="s">
        <v>22</v>
      </c>
      <c r="E420" s="25"/>
      <c r="G420" s="1" t="s">
        <v>3</v>
      </c>
      <c r="I420" t="str">
        <f t="shared" si="49"/>
        <v/>
      </c>
      <c r="J420" t="str">
        <f t="shared" si="50"/>
        <v/>
      </c>
      <c r="N420" s="29">
        <f t="shared" si="52"/>
        <v>0</v>
      </c>
      <c r="AF420" s="36">
        <f t="shared" si="54"/>
        <v>0</v>
      </c>
    </row>
    <row r="421" spans="1:32" ht="15" thickBot="1" x14ac:dyDescent="0.35">
      <c r="A421" s="1" t="s">
        <v>13</v>
      </c>
      <c r="C421" s="25"/>
      <c r="D421" s="1" t="s">
        <v>22</v>
      </c>
      <c r="E421" s="25"/>
      <c r="G421" s="1" t="s">
        <v>6</v>
      </c>
      <c r="I421" t="str">
        <f t="shared" si="49"/>
        <v/>
      </c>
      <c r="J421" t="str">
        <f t="shared" si="50"/>
        <v/>
      </c>
      <c r="N421" s="29">
        <f t="shared" si="52"/>
        <v>0</v>
      </c>
      <c r="AF421" s="36">
        <f t="shared" si="54"/>
        <v>0</v>
      </c>
    </row>
    <row r="422" spans="1:32" ht="15" thickBot="1" x14ac:dyDescent="0.35">
      <c r="A422" s="1" t="s">
        <v>9</v>
      </c>
      <c r="C422" s="25"/>
      <c r="D422" s="1" t="s">
        <v>22</v>
      </c>
      <c r="E422" s="25"/>
      <c r="G422" s="1" t="s">
        <v>16</v>
      </c>
      <c r="I422" t="str">
        <f t="shared" si="49"/>
        <v/>
      </c>
      <c r="J422" t="str">
        <f t="shared" si="50"/>
        <v/>
      </c>
      <c r="N422" s="29">
        <f t="shared" si="52"/>
        <v>0</v>
      </c>
      <c r="AF422" s="36">
        <f t="shared" si="54"/>
        <v>0</v>
      </c>
    </row>
    <row r="423" spans="1:32" ht="15" thickBot="1" x14ac:dyDescent="0.35">
      <c r="A423" s="1" t="s">
        <v>18</v>
      </c>
      <c r="C423" s="25"/>
      <c r="D423" s="1" t="s">
        <v>22</v>
      </c>
      <c r="E423" s="25"/>
      <c r="G423" s="1" t="s">
        <v>19</v>
      </c>
      <c r="I423" t="str">
        <f t="shared" si="49"/>
        <v/>
      </c>
      <c r="J423" t="str">
        <f t="shared" si="50"/>
        <v/>
      </c>
      <c r="N423" s="29">
        <f t="shared" si="52"/>
        <v>0</v>
      </c>
      <c r="AF423" s="36">
        <f t="shared" si="54"/>
        <v>0</v>
      </c>
    </row>
    <row r="424" spans="1:32" ht="15" thickBot="1" x14ac:dyDescent="0.35">
      <c r="A424" s="1" t="s">
        <v>20</v>
      </c>
      <c r="C424" s="25"/>
      <c r="D424" s="1" t="s">
        <v>22</v>
      </c>
      <c r="E424" s="25"/>
      <c r="G424" s="1" t="s">
        <v>14</v>
      </c>
      <c r="I424" t="str">
        <f t="shared" si="49"/>
        <v/>
      </c>
      <c r="J424" t="str">
        <f t="shared" si="50"/>
        <v/>
      </c>
      <c r="N424" s="29">
        <f t="shared" si="52"/>
        <v>0</v>
      </c>
      <c r="AF424" s="36">
        <f t="shared" si="54"/>
        <v>0</v>
      </c>
    </row>
    <row r="425" spans="1:32" ht="15" thickBot="1" x14ac:dyDescent="0.35">
      <c r="A425" s="1" t="s">
        <v>12</v>
      </c>
      <c r="C425" s="25"/>
      <c r="D425" s="1" t="s">
        <v>22</v>
      </c>
      <c r="E425" s="25"/>
      <c r="G425" s="1" t="s">
        <v>2</v>
      </c>
      <c r="I425" t="str">
        <f t="shared" si="49"/>
        <v/>
      </c>
      <c r="J425" t="str">
        <f t="shared" si="50"/>
        <v/>
      </c>
      <c r="N425" s="29">
        <f t="shared" si="52"/>
        <v>0</v>
      </c>
      <c r="AF425" s="36">
        <f t="shared" si="54"/>
        <v>0</v>
      </c>
    </row>
    <row r="426" spans="1:32" ht="15" thickBot="1" x14ac:dyDescent="0.35">
      <c r="A426" s="1" t="s">
        <v>8</v>
      </c>
      <c r="C426" s="25"/>
      <c r="D426" s="1" t="s">
        <v>22</v>
      </c>
      <c r="E426" s="25"/>
      <c r="G426" s="1" t="s">
        <v>7</v>
      </c>
      <c r="I426" t="str">
        <f t="shared" si="49"/>
        <v/>
      </c>
      <c r="J426" t="str">
        <f t="shared" si="50"/>
        <v/>
      </c>
      <c r="N426" s="29">
        <f t="shared" si="52"/>
        <v>0</v>
      </c>
      <c r="AF426" s="36">
        <f t="shared" si="54"/>
        <v>0</v>
      </c>
    </row>
    <row r="427" spans="1:32" ht="15" thickBot="1" x14ac:dyDescent="0.35">
      <c r="A427" s="1" t="s">
        <v>4</v>
      </c>
      <c r="C427" s="25"/>
      <c r="D427" s="1" t="s">
        <v>22</v>
      </c>
      <c r="E427" s="25"/>
      <c r="G427" s="1" t="s">
        <v>17</v>
      </c>
      <c r="I427" t="str">
        <f t="shared" si="49"/>
        <v/>
      </c>
      <c r="J427" t="str">
        <f t="shared" si="50"/>
        <v/>
      </c>
      <c r="N427" s="29">
        <f t="shared" si="52"/>
        <v>0</v>
      </c>
      <c r="AF427" s="36">
        <f t="shared" si="54"/>
        <v>0</v>
      </c>
    </row>
    <row r="428" spans="1:32" ht="15" thickBot="1" x14ac:dyDescent="0.35">
      <c r="A428" s="1" t="s">
        <v>1</v>
      </c>
      <c r="C428" s="25"/>
      <c r="D428" s="1" t="s">
        <v>22</v>
      </c>
      <c r="E428" s="25"/>
      <c r="G428" s="1" t="s">
        <v>5</v>
      </c>
      <c r="I428" t="str">
        <f t="shared" si="49"/>
        <v/>
      </c>
      <c r="J428" t="str">
        <f t="shared" si="50"/>
        <v/>
      </c>
      <c r="N428" s="29">
        <f t="shared" si="52"/>
        <v>0</v>
      </c>
      <c r="AF428" s="36">
        <f t="shared" si="54"/>
        <v>0</v>
      </c>
    </row>
    <row r="429" spans="1:32" x14ac:dyDescent="0.3">
      <c r="I429" t="str">
        <f t="shared" si="49"/>
        <v/>
      </c>
      <c r="J429" t="str">
        <f t="shared" si="50"/>
        <v/>
      </c>
    </row>
    <row r="430" spans="1:32" ht="18" x14ac:dyDescent="0.3">
      <c r="A430" s="26" t="s">
        <v>61</v>
      </c>
      <c r="B430" s="27"/>
      <c r="C430" s="22"/>
      <c r="D430" s="27"/>
      <c r="E430" s="22"/>
      <c r="F430" s="27"/>
      <c r="G430" s="28"/>
      <c r="I430" t="str">
        <f t="shared" si="49"/>
        <v/>
      </c>
      <c r="J430" t="str">
        <f t="shared" si="50"/>
        <v/>
      </c>
    </row>
    <row r="431" spans="1:32" ht="15" thickBot="1" x14ac:dyDescent="0.35">
      <c r="I431" t="str">
        <f t="shared" si="49"/>
        <v/>
      </c>
      <c r="J431" t="str">
        <f t="shared" si="50"/>
        <v/>
      </c>
    </row>
    <row r="432" spans="1:32" ht="15" thickBot="1" x14ac:dyDescent="0.35">
      <c r="A432" s="1" t="s">
        <v>16</v>
      </c>
      <c r="C432" s="25"/>
      <c r="D432" s="1" t="s">
        <v>22</v>
      </c>
      <c r="E432" s="25"/>
      <c r="G432" s="1" t="s">
        <v>13</v>
      </c>
      <c r="I432" t="str">
        <f t="shared" si="49"/>
        <v/>
      </c>
      <c r="J432" t="str">
        <f t="shared" si="50"/>
        <v/>
      </c>
      <c r="N432" s="29">
        <f t="shared" si="52"/>
        <v>0</v>
      </c>
      <c r="AF432" s="36">
        <f t="shared" ref="AF432:AF441" si="55">IF(AND(C432&lt;&gt;"",E432&lt;&gt;""),1,0)</f>
        <v>0</v>
      </c>
    </row>
    <row r="433" spans="1:32" ht="15" thickBot="1" x14ac:dyDescent="0.35">
      <c r="A433" s="1" t="s">
        <v>2</v>
      </c>
      <c r="C433" s="25"/>
      <c r="D433" s="1" t="s">
        <v>22</v>
      </c>
      <c r="E433" s="25"/>
      <c r="G433" s="1" t="s">
        <v>1</v>
      </c>
      <c r="I433" t="str">
        <f t="shared" si="49"/>
        <v/>
      </c>
      <c r="J433" t="str">
        <f t="shared" si="50"/>
        <v/>
      </c>
      <c r="N433" s="29">
        <f t="shared" si="52"/>
        <v>0</v>
      </c>
      <c r="AF433" s="36">
        <f t="shared" si="55"/>
        <v>0</v>
      </c>
    </row>
    <row r="434" spans="1:32" ht="15" thickBot="1" x14ac:dyDescent="0.35">
      <c r="A434" s="1" t="s">
        <v>7</v>
      </c>
      <c r="C434" s="25"/>
      <c r="D434" s="1" t="s">
        <v>22</v>
      </c>
      <c r="E434" s="25"/>
      <c r="G434" s="1" t="s">
        <v>19</v>
      </c>
      <c r="I434" t="str">
        <f t="shared" si="49"/>
        <v/>
      </c>
      <c r="J434" t="str">
        <f t="shared" si="50"/>
        <v/>
      </c>
      <c r="N434" s="29">
        <f t="shared" si="52"/>
        <v>0</v>
      </c>
      <c r="AF434" s="36">
        <f t="shared" si="55"/>
        <v>0</v>
      </c>
    </row>
    <row r="435" spans="1:32" ht="15" thickBot="1" x14ac:dyDescent="0.35">
      <c r="A435" s="1" t="s">
        <v>17</v>
      </c>
      <c r="C435" s="25"/>
      <c r="D435" s="1" t="s">
        <v>22</v>
      </c>
      <c r="E435" s="25"/>
      <c r="G435" s="1" t="s">
        <v>15</v>
      </c>
      <c r="I435" t="str">
        <f t="shared" si="49"/>
        <v/>
      </c>
      <c r="J435" t="str">
        <f t="shared" si="50"/>
        <v/>
      </c>
      <c r="N435" s="29">
        <f t="shared" si="52"/>
        <v>0</v>
      </c>
      <c r="AF435" s="36">
        <f t="shared" si="55"/>
        <v>0</v>
      </c>
    </row>
    <row r="436" spans="1:32" ht="15" thickBot="1" x14ac:dyDescent="0.35">
      <c r="A436" s="1" t="s">
        <v>18</v>
      </c>
      <c r="C436" s="25"/>
      <c r="D436" s="1" t="s">
        <v>22</v>
      </c>
      <c r="E436" s="25"/>
      <c r="G436" s="1" t="s">
        <v>10</v>
      </c>
      <c r="I436" t="str">
        <f t="shared" si="49"/>
        <v/>
      </c>
      <c r="J436" t="str">
        <f t="shared" si="50"/>
        <v/>
      </c>
      <c r="N436" s="29">
        <f t="shared" si="52"/>
        <v>0</v>
      </c>
      <c r="AF436" s="36">
        <f t="shared" si="55"/>
        <v>0</v>
      </c>
    </row>
    <row r="437" spans="1:32" ht="15" thickBot="1" x14ac:dyDescent="0.35">
      <c r="A437" s="1" t="s">
        <v>11</v>
      </c>
      <c r="C437" s="25"/>
      <c r="D437" s="1" t="s">
        <v>22</v>
      </c>
      <c r="E437" s="25"/>
      <c r="G437" s="1" t="s">
        <v>20</v>
      </c>
      <c r="I437" t="str">
        <f t="shared" si="49"/>
        <v/>
      </c>
      <c r="J437" t="str">
        <f t="shared" si="50"/>
        <v/>
      </c>
      <c r="N437" s="29">
        <f t="shared" si="52"/>
        <v>0</v>
      </c>
      <c r="AF437" s="36">
        <f t="shared" si="55"/>
        <v>0</v>
      </c>
    </row>
    <row r="438" spans="1:32" ht="15" thickBot="1" x14ac:dyDescent="0.35">
      <c r="A438" s="1" t="s">
        <v>5</v>
      </c>
      <c r="C438" s="25"/>
      <c r="D438" s="1" t="s">
        <v>22</v>
      </c>
      <c r="E438" s="25"/>
      <c r="G438" s="1" t="s">
        <v>9</v>
      </c>
      <c r="I438" t="str">
        <f t="shared" si="49"/>
        <v/>
      </c>
      <c r="J438" t="str">
        <f t="shared" si="50"/>
        <v/>
      </c>
      <c r="N438" s="29">
        <f t="shared" si="52"/>
        <v>0</v>
      </c>
      <c r="AF438" s="36">
        <f t="shared" si="55"/>
        <v>0</v>
      </c>
    </row>
    <row r="439" spans="1:32" ht="15" thickBot="1" x14ac:dyDescent="0.35">
      <c r="A439" s="1" t="s">
        <v>3</v>
      </c>
      <c r="C439" s="25"/>
      <c r="D439" s="1" t="s">
        <v>22</v>
      </c>
      <c r="E439" s="25"/>
      <c r="G439" s="1" t="s">
        <v>8</v>
      </c>
      <c r="I439" t="str">
        <f t="shared" si="49"/>
        <v/>
      </c>
      <c r="J439" t="str">
        <f t="shared" si="50"/>
        <v/>
      </c>
      <c r="N439" s="29">
        <f t="shared" si="52"/>
        <v>0</v>
      </c>
      <c r="AF439" s="36">
        <f t="shared" si="55"/>
        <v>0</v>
      </c>
    </row>
    <row r="440" spans="1:32" ht="15" thickBot="1" x14ac:dyDescent="0.35">
      <c r="A440" s="1" t="s">
        <v>14</v>
      </c>
      <c r="C440" s="25"/>
      <c r="D440" s="1" t="s">
        <v>22</v>
      </c>
      <c r="E440" s="25"/>
      <c r="G440" s="1" t="s">
        <v>4</v>
      </c>
      <c r="I440" t="str">
        <f t="shared" si="49"/>
        <v/>
      </c>
      <c r="J440" t="str">
        <f t="shared" si="50"/>
        <v/>
      </c>
      <c r="N440" s="29">
        <f t="shared" si="52"/>
        <v>0</v>
      </c>
      <c r="AF440" s="36">
        <f t="shared" si="55"/>
        <v>0</v>
      </c>
    </row>
    <row r="441" spans="1:32" ht="15" thickBot="1" x14ac:dyDescent="0.35">
      <c r="A441" s="1" t="s">
        <v>6</v>
      </c>
      <c r="C441" s="25"/>
      <c r="D441" s="1" t="s">
        <v>22</v>
      </c>
      <c r="E441" s="25"/>
      <c r="G441" s="1" t="s">
        <v>12</v>
      </c>
      <c r="I441" t="str">
        <f t="shared" si="49"/>
        <v/>
      </c>
      <c r="J441" t="str">
        <f t="shared" si="50"/>
        <v/>
      </c>
      <c r="N441" s="29">
        <f t="shared" si="52"/>
        <v>0</v>
      </c>
      <c r="AF441" s="36">
        <f t="shared" si="55"/>
        <v>0</v>
      </c>
    </row>
    <row r="442" spans="1:32" x14ac:dyDescent="0.3">
      <c r="I442" t="str">
        <f t="shared" si="49"/>
        <v/>
      </c>
      <c r="J442" t="str">
        <f t="shared" si="50"/>
        <v/>
      </c>
    </row>
    <row r="443" spans="1:32" ht="18" x14ac:dyDescent="0.3">
      <c r="A443" s="26" t="s">
        <v>62</v>
      </c>
      <c r="B443" s="27"/>
      <c r="C443" s="22"/>
      <c r="D443" s="27"/>
      <c r="E443" s="22"/>
      <c r="F443" s="27"/>
      <c r="G443" s="28"/>
      <c r="I443" t="str">
        <f t="shared" si="49"/>
        <v/>
      </c>
      <c r="J443" t="str">
        <f t="shared" si="50"/>
        <v/>
      </c>
    </row>
    <row r="444" spans="1:32" ht="15" thickBot="1" x14ac:dyDescent="0.35">
      <c r="I444" t="str">
        <f t="shared" si="49"/>
        <v/>
      </c>
      <c r="J444" t="str">
        <f t="shared" si="50"/>
        <v/>
      </c>
    </row>
    <row r="445" spans="1:32" ht="15" thickBot="1" x14ac:dyDescent="0.35">
      <c r="A445" s="1" t="s">
        <v>16</v>
      </c>
      <c r="C445" s="25"/>
      <c r="D445" s="1" t="s">
        <v>22</v>
      </c>
      <c r="E445" s="25"/>
      <c r="G445" s="1" t="s">
        <v>14</v>
      </c>
      <c r="I445" t="str">
        <f t="shared" si="49"/>
        <v/>
      </c>
      <c r="J445" t="str">
        <f t="shared" si="50"/>
        <v/>
      </c>
      <c r="N445" s="29">
        <f t="shared" si="52"/>
        <v>0</v>
      </c>
      <c r="AF445" s="36">
        <f t="shared" ref="AF445:AF454" si="56">IF(AND(C445&lt;&gt;"",E445&lt;&gt;""),1,0)</f>
        <v>0</v>
      </c>
    </row>
    <row r="446" spans="1:32" ht="15" thickBot="1" x14ac:dyDescent="0.35">
      <c r="A446" s="1" t="s">
        <v>10</v>
      </c>
      <c r="C446" s="25"/>
      <c r="D446" s="1" t="s">
        <v>22</v>
      </c>
      <c r="E446" s="25"/>
      <c r="G446" s="1" t="s">
        <v>6</v>
      </c>
      <c r="I446" t="str">
        <f t="shared" si="49"/>
        <v/>
      </c>
      <c r="J446" t="str">
        <f t="shared" si="50"/>
        <v/>
      </c>
      <c r="N446" s="29">
        <f t="shared" si="52"/>
        <v>0</v>
      </c>
      <c r="AF446" s="36">
        <f t="shared" si="56"/>
        <v>0</v>
      </c>
    </row>
    <row r="447" spans="1:32" ht="15" thickBot="1" x14ac:dyDescent="0.35">
      <c r="A447" s="1" t="s">
        <v>13</v>
      </c>
      <c r="C447" s="25"/>
      <c r="D447" s="1" t="s">
        <v>22</v>
      </c>
      <c r="E447" s="25"/>
      <c r="G447" s="1" t="s">
        <v>18</v>
      </c>
      <c r="I447" t="str">
        <f t="shared" si="49"/>
        <v/>
      </c>
      <c r="J447" t="str">
        <f t="shared" si="50"/>
        <v/>
      </c>
      <c r="N447" s="29">
        <f t="shared" si="52"/>
        <v>0</v>
      </c>
      <c r="AF447" s="36">
        <f t="shared" si="56"/>
        <v>0</v>
      </c>
    </row>
    <row r="448" spans="1:32" ht="15" thickBot="1" x14ac:dyDescent="0.35">
      <c r="A448" s="1" t="s">
        <v>9</v>
      </c>
      <c r="C448" s="25"/>
      <c r="D448" s="1" t="s">
        <v>22</v>
      </c>
      <c r="E448" s="25"/>
      <c r="G448" s="1" t="s">
        <v>3</v>
      </c>
      <c r="I448" t="str">
        <f t="shared" si="49"/>
        <v/>
      </c>
      <c r="J448" t="str">
        <f t="shared" si="50"/>
        <v/>
      </c>
      <c r="N448" s="29">
        <f t="shared" si="52"/>
        <v>0</v>
      </c>
      <c r="AF448" s="36">
        <f t="shared" si="56"/>
        <v>0</v>
      </c>
    </row>
    <row r="449" spans="1:32" ht="15" thickBot="1" x14ac:dyDescent="0.35">
      <c r="A449" s="1" t="s">
        <v>19</v>
      </c>
      <c r="C449" s="25"/>
      <c r="D449" s="1" t="s">
        <v>22</v>
      </c>
      <c r="E449" s="25"/>
      <c r="G449" s="1" t="s">
        <v>20</v>
      </c>
      <c r="I449" t="str">
        <f t="shared" si="49"/>
        <v/>
      </c>
      <c r="J449" t="str">
        <f t="shared" si="50"/>
        <v/>
      </c>
      <c r="N449" s="29">
        <f t="shared" si="52"/>
        <v>0</v>
      </c>
      <c r="AF449" s="36">
        <f t="shared" si="56"/>
        <v>0</v>
      </c>
    </row>
    <row r="450" spans="1:32" ht="15" thickBot="1" x14ac:dyDescent="0.35">
      <c r="A450" s="1" t="s">
        <v>11</v>
      </c>
      <c r="C450" s="25"/>
      <c r="D450" s="1" t="s">
        <v>22</v>
      </c>
      <c r="E450" s="25"/>
      <c r="G450" s="1" t="s">
        <v>6</v>
      </c>
      <c r="I450" t="str">
        <f t="shared" si="49"/>
        <v/>
      </c>
      <c r="J450" t="str">
        <f t="shared" si="50"/>
        <v/>
      </c>
      <c r="N450" s="29">
        <f t="shared" si="52"/>
        <v>0</v>
      </c>
      <c r="AF450" s="36">
        <f t="shared" si="56"/>
        <v>0</v>
      </c>
    </row>
    <row r="451" spans="1:32" ht="15" thickBot="1" x14ac:dyDescent="0.35">
      <c r="A451" s="1" t="s">
        <v>12</v>
      </c>
      <c r="C451" s="25"/>
      <c r="D451" s="1" t="s">
        <v>22</v>
      </c>
      <c r="E451" s="25"/>
      <c r="G451" s="1" t="s">
        <v>17</v>
      </c>
      <c r="I451" t="str">
        <f t="shared" si="49"/>
        <v/>
      </c>
      <c r="J451" t="str">
        <f t="shared" si="50"/>
        <v/>
      </c>
      <c r="N451" s="29">
        <f t="shared" si="52"/>
        <v>0</v>
      </c>
      <c r="AF451" s="36">
        <f t="shared" si="56"/>
        <v>0</v>
      </c>
    </row>
    <row r="452" spans="1:32" ht="15" thickBot="1" x14ac:dyDescent="0.35">
      <c r="A452" s="1" t="s">
        <v>8</v>
      </c>
      <c r="C452" s="25"/>
      <c r="D452" s="1" t="s">
        <v>22</v>
      </c>
      <c r="E452" s="25"/>
      <c r="G452" s="1" t="s">
        <v>5</v>
      </c>
      <c r="I452" t="str">
        <f t="shared" ref="I452:I493" si="57">IF(C452="","",IF(C452&gt;E452,3,IF(C452=E452,1,0)))</f>
        <v/>
      </c>
      <c r="J452" t="str">
        <f t="shared" ref="J452:J493" si="58">IF(E452="","",IF(E452&gt;C452,3,IF(E452=C452,1,0)))</f>
        <v/>
      </c>
      <c r="N452" s="29">
        <f t="shared" si="52"/>
        <v>0</v>
      </c>
      <c r="AF452" s="36">
        <f t="shared" si="56"/>
        <v>0</v>
      </c>
    </row>
    <row r="453" spans="1:32" ht="15" thickBot="1" x14ac:dyDescent="0.35">
      <c r="A453" s="1" t="s">
        <v>4</v>
      </c>
      <c r="C453" s="25"/>
      <c r="D453" s="1" t="s">
        <v>22</v>
      </c>
      <c r="E453" s="25"/>
      <c r="G453" s="1" t="s">
        <v>2</v>
      </c>
      <c r="I453" t="str">
        <f t="shared" si="57"/>
        <v/>
      </c>
      <c r="J453" t="str">
        <f t="shared" si="58"/>
        <v/>
      </c>
      <c r="N453" s="29">
        <f t="shared" si="52"/>
        <v>0</v>
      </c>
      <c r="AF453" s="36">
        <f t="shared" si="56"/>
        <v>0</v>
      </c>
    </row>
    <row r="454" spans="1:32" ht="15" thickBot="1" x14ac:dyDescent="0.35">
      <c r="A454" s="1" t="s">
        <v>1</v>
      </c>
      <c r="C454" s="25"/>
      <c r="D454" s="1" t="s">
        <v>22</v>
      </c>
      <c r="E454" s="25"/>
      <c r="G454" s="1" t="s">
        <v>15</v>
      </c>
      <c r="I454" t="str">
        <f t="shared" si="57"/>
        <v/>
      </c>
      <c r="J454" t="str">
        <f t="shared" si="58"/>
        <v/>
      </c>
      <c r="N454" s="29">
        <f t="shared" si="52"/>
        <v>0</v>
      </c>
      <c r="AF454" s="36">
        <f t="shared" si="56"/>
        <v>0</v>
      </c>
    </row>
    <row r="455" spans="1:32" x14ac:dyDescent="0.3">
      <c r="I455" t="str">
        <f t="shared" si="57"/>
        <v/>
      </c>
      <c r="J455" t="str">
        <f t="shared" si="58"/>
        <v/>
      </c>
    </row>
    <row r="456" spans="1:32" ht="18" x14ac:dyDescent="0.3">
      <c r="A456" s="26" t="s">
        <v>63</v>
      </c>
      <c r="B456" s="27"/>
      <c r="C456" s="22"/>
      <c r="D456" s="27"/>
      <c r="E456" s="22"/>
      <c r="F456" s="27"/>
      <c r="G456" s="28"/>
      <c r="I456" t="str">
        <f t="shared" si="57"/>
        <v/>
      </c>
      <c r="J456" t="str">
        <f t="shared" si="58"/>
        <v/>
      </c>
    </row>
    <row r="457" spans="1:32" ht="15" thickBot="1" x14ac:dyDescent="0.35">
      <c r="I457" t="str">
        <f t="shared" si="57"/>
        <v/>
      </c>
      <c r="J457" t="str">
        <f t="shared" si="58"/>
        <v/>
      </c>
    </row>
    <row r="458" spans="1:32" ht="15" thickBot="1" x14ac:dyDescent="0.35">
      <c r="A458" s="1" t="s">
        <v>15</v>
      </c>
      <c r="C458" s="25"/>
      <c r="D458" s="1" t="s">
        <v>22</v>
      </c>
      <c r="E458" s="25"/>
      <c r="G458" s="1" t="s">
        <v>19</v>
      </c>
      <c r="I458" t="str">
        <f t="shared" si="57"/>
        <v/>
      </c>
      <c r="J458" t="str">
        <f t="shared" si="58"/>
        <v/>
      </c>
      <c r="N458" s="29">
        <f t="shared" si="52"/>
        <v>0</v>
      </c>
      <c r="AF458" s="36">
        <f t="shared" ref="AF458:AF467" si="59">IF(AND(C458&lt;&gt;"",E458&lt;&gt;""),1,0)</f>
        <v>0</v>
      </c>
    </row>
    <row r="459" spans="1:32" ht="15" thickBot="1" x14ac:dyDescent="0.35">
      <c r="A459" s="1" t="s">
        <v>2</v>
      </c>
      <c r="C459" s="25"/>
      <c r="D459" s="1" t="s">
        <v>22</v>
      </c>
      <c r="E459" s="25"/>
      <c r="G459" s="1" t="s">
        <v>9</v>
      </c>
      <c r="I459" t="str">
        <f t="shared" si="57"/>
        <v/>
      </c>
      <c r="J459" t="str">
        <f t="shared" si="58"/>
        <v/>
      </c>
      <c r="N459" s="29">
        <f t="shared" si="52"/>
        <v>0</v>
      </c>
      <c r="AF459" s="36">
        <f t="shared" si="59"/>
        <v>0</v>
      </c>
    </row>
    <row r="460" spans="1:32" ht="15" thickBot="1" x14ac:dyDescent="0.35">
      <c r="A460" s="1" t="s">
        <v>7</v>
      </c>
      <c r="C460" s="25"/>
      <c r="D460" s="1" t="s">
        <v>22</v>
      </c>
      <c r="E460" s="25"/>
      <c r="G460" s="1" t="s">
        <v>1</v>
      </c>
      <c r="I460" t="str">
        <f t="shared" si="57"/>
        <v/>
      </c>
      <c r="J460" t="str">
        <f t="shared" si="58"/>
        <v/>
      </c>
      <c r="N460" s="29">
        <f t="shared" si="52"/>
        <v>0</v>
      </c>
      <c r="AF460" s="36">
        <f t="shared" si="59"/>
        <v>0</v>
      </c>
    </row>
    <row r="461" spans="1:32" ht="15" thickBot="1" x14ac:dyDescent="0.35">
      <c r="A461" s="1" t="s">
        <v>17</v>
      </c>
      <c r="C461" s="25"/>
      <c r="D461" s="1" t="s">
        <v>22</v>
      </c>
      <c r="E461" s="25"/>
      <c r="G461" s="1" t="s">
        <v>11</v>
      </c>
      <c r="I461" t="str">
        <f t="shared" si="57"/>
        <v/>
      </c>
      <c r="J461" t="str">
        <f t="shared" si="58"/>
        <v/>
      </c>
      <c r="N461" s="29">
        <f t="shared" ref="N461:N493" si="60">C461</f>
        <v>0</v>
      </c>
      <c r="AF461" s="36">
        <f t="shared" si="59"/>
        <v>0</v>
      </c>
    </row>
    <row r="462" spans="1:32" ht="15" thickBot="1" x14ac:dyDescent="0.35">
      <c r="A462" s="1" t="s">
        <v>18</v>
      </c>
      <c r="C462" s="25"/>
      <c r="D462" s="1" t="s">
        <v>22</v>
      </c>
      <c r="E462" s="25"/>
      <c r="G462" s="1" t="s">
        <v>8</v>
      </c>
      <c r="I462" t="str">
        <f t="shared" si="57"/>
        <v/>
      </c>
      <c r="J462" t="str">
        <f t="shared" si="58"/>
        <v/>
      </c>
      <c r="N462" s="29">
        <f t="shared" si="60"/>
        <v>0</v>
      </c>
      <c r="AF462" s="36">
        <f t="shared" si="59"/>
        <v>0</v>
      </c>
    </row>
    <row r="463" spans="1:32" ht="15" thickBot="1" x14ac:dyDescent="0.35">
      <c r="A463" s="1" t="s">
        <v>20</v>
      </c>
      <c r="C463" s="25"/>
      <c r="D463" s="1" t="s">
        <v>22</v>
      </c>
      <c r="E463" s="25"/>
      <c r="G463" s="1" t="s">
        <v>10</v>
      </c>
      <c r="I463" t="str">
        <f t="shared" si="57"/>
        <v/>
      </c>
      <c r="J463" t="str">
        <f t="shared" si="58"/>
        <v/>
      </c>
      <c r="N463" s="29">
        <f t="shared" si="60"/>
        <v>0</v>
      </c>
      <c r="AF463" s="36">
        <f t="shared" si="59"/>
        <v>0</v>
      </c>
    </row>
    <row r="464" spans="1:32" ht="15" thickBot="1" x14ac:dyDescent="0.35">
      <c r="A464" s="1" t="s">
        <v>5</v>
      </c>
      <c r="C464" s="25"/>
      <c r="D464" s="1" t="s">
        <v>22</v>
      </c>
      <c r="E464" s="25"/>
      <c r="G464" s="1" t="s">
        <v>16</v>
      </c>
      <c r="I464" t="str">
        <f t="shared" si="57"/>
        <v/>
      </c>
      <c r="J464" t="str">
        <f t="shared" si="58"/>
        <v/>
      </c>
      <c r="N464" s="29">
        <f t="shared" si="60"/>
        <v>0</v>
      </c>
      <c r="AF464" s="36">
        <f t="shared" si="59"/>
        <v>0</v>
      </c>
    </row>
    <row r="465" spans="1:32" ht="15" thickBot="1" x14ac:dyDescent="0.35">
      <c r="A465" s="1" t="s">
        <v>3</v>
      </c>
      <c r="C465" s="25"/>
      <c r="D465" s="1" t="s">
        <v>22</v>
      </c>
      <c r="E465" s="25"/>
      <c r="G465" s="1" t="s">
        <v>12</v>
      </c>
      <c r="I465" t="str">
        <f t="shared" si="57"/>
        <v/>
      </c>
      <c r="J465" t="str">
        <f t="shared" si="58"/>
        <v/>
      </c>
      <c r="N465" s="29">
        <f t="shared" si="60"/>
        <v>0</v>
      </c>
      <c r="AF465" s="36">
        <f t="shared" si="59"/>
        <v>0</v>
      </c>
    </row>
    <row r="466" spans="1:32" ht="15" thickBot="1" x14ac:dyDescent="0.35">
      <c r="A466" s="1" t="s">
        <v>14</v>
      </c>
      <c r="C466" s="25"/>
      <c r="D466" s="1" t="s">
        <v>22</v>
      </c>
      <c r="E466" s="25"/>
      <c r="G466" s="1" t="s">
        <v>13</v>
      </c>
      <c r="I466" t="str">
        <f t="shared" si="57"/>
        <v/>
      </c>
      <c r="J466" t="str">
        <f t="shared" si="58"/>
        <v/>
      </c>
      <c r="N466" s="29">
        <f t="shared" si="60"/>
        <v>0</v>
      </c>
      <c r="AF466" s="36">
        <f t="shared" si="59"/>
        <v>0</v>
      </c>
    </row>
    <row r="467" spans="1:32" ht="15" thickBot="1" x14ac:dyDescent="0.35">
      <c r="A467" s="1" t="s">
        <v>6</v>
      </c>
      <c r="C467" s="25"/>
      <c r="D467" s="1" t="s">
        <v>22</v>
      </c>
      <c r="E467" s="25"/>
      <c r="G467" s="1" t="s">
        <v>4</v>
      </c>
      <c r="I467" t="str">
        <f t="shared" si="57"/>
        <v/>
      </c>
      <c r="J467" t="str">
        <f t="shared" si="58"/>
        <v/>
      </c>
      <c r="N467" s="29">
        <f t="shared" si="60"/>
        <v>0</v>
      </c>
      <c r="AF467" s="36">
        <f t="shared" si="59"/>
        <v>0</v>
      </c>
    </row>
    <row r="468" spans="1:32" x14ac:dyDescent="0.3">
      <c r="I468" t="str">
        <f t="shared" si="57"/>
        <v/>
      </c>
      <c r="J468" t="str">
        <f t="shared" si="58"/>
        <v/>
      </c>
    </row>
    <row r="469" spans="1:32" ht="18" x14ac:dyDescent="0.3">
      <c r="A469" s="26" t="s">
        <v>64</v>
      </c>
      <c r="B469" s="27"/>
      <c r="C469" s="22"/>
      <c r="D469" s="27"/>
      <c r="E469" s="22"/>
      <c r="F469" s="27"/>
      <c r="G469" s="28"/>
      <c r="I469" t="str">
        <f t="shared" si="57"/>
        <v/>
      </c>
      <c r="J469" t="str">
        <f t="shared" si="58"/>
        <v/>
      </c>
    </row>
    <row r="470" spans="1:32" ht="15" thickBot="1" x14ac:dyDescent="0.35">
      <c r="I470" t="str">
        <f t="shared" si="57"/>
        <v/>
      </c>
      <c r="J470" t="str">
        <f t="shared" si="58"/>
        <v/>
      </c>
    </row>
    <row r="471" spans="1:32" ht="15" thickBot="1" x14ac:dyDescent="0.35">
      <c r="A471" s="1" t="s">
        <v>15</v>
      </c>
      <c r="C471" s="25"/>
      <c r="D471" s="1" t="s">
        <v>22</v>
      </c>
      <c r="E471" s="25"/>
      <c r="G471" s="1" t="s">
        <v>10</v>
      </c>
      <c r="I471" t="str">
        <f t="shared" si="57"/>
        <v/>
      </c>
      <c r="J471" t="str">
        <f t="shared" si="58"/>
        <v/>
      </c>
      <c r="N471" s="29">
        <f t="shared" si="60"/>
        <v>0</v>
      </c>
      <c r="AF471" s="36">
        <f t="shared" ref="AF471:AF480" si="61">IF(AND(C471&lt;&gt;"",E471&lt;&gt;""),1,0)</f>
        <v>0</v>
      </c>
    </row>
    <row r="472" spans="1:32" ht="15" thickBot="1" x14ac:dyDescent="0.35">
      <c r="A472" s="1" t="s">
        <v>2</v>
      </c>
      <c r="C472" s="25"/>
      <c r="D472" s="1" t="s">
        <v>22</v>
      </c>
      <c r="E472" s="25"/>
      <c r="G472" s="1" t="s">
        <v>5</v>
      </c>
      <c r="I472" t="str">
        <f t="shared" si="57"/>
        <v/>
      </c>
      <c r="J472" t="str">
        <f t="shared" si="58"/>
        <v/>
      </c>
      <c r="N472" s="29">
        <f t="shared" si="60"/>
        <v>0</v>
      </c>
      <c r="AF472" s="36">
        <f t="shared" si="61"/>
        <v>0</v>
      </c>
    </row>
    <row r="473" spans="1:32" ht="15" thickBot="1" x14ac:dyDescent="0.35">
      <c r="A473" s="1" t="s">
        <v>7</v>
      </c>
      <c r="C473" s="25"/>
      <c r="D473" s="1" t="s">
        <v>22</v>
      </c>
      <c r="E473" s="25"/>
      <c r="G473" s="1" t="s">
        <v>9</v>
      </c>
      <c r="I473" t="str">
        <f t="shared" si="57"/>
        <v/>
      </c>
      <c r="J473" t="str">
        <f t="shared" si="58"/>
        <v/>
      </c>
      <c r="N473" s="29">
        <f t="shared" si="60"/>
        <v>0</v>
      </c>
      <c r="AF473" s="36">
        <f t="shared" si="61"/>
        <v>0</v>
      </c>
    </row>
    <row r="474" spans="1:32" ht="15" thickBot="1" x14ac:dyDescent="0.35">
      <c r="A474" s="1" t="s">
        <v>17</v>
      </c>
      <c r="C474" s="25"/>
      <c r="D474" s="1" t="s">
        <v>22</v>
      </c>
      <c r="E474" s="25"/>
      <c r="G474" s="1" t="s">
        <v>14</v>
      </c>
      <c r="I474" t="str">
        <f t="shared" si="57"/>
        <v/>
      </c>
      <c r="J474" t="str">
        <f t="shared" si="58"/>
        <v/>
      </c>
      <c r="N474" s="29">
        <f t="shared" si="60"/>
        <v>0</v>
      </c>
      <c r="AF474" s="36">
        <f t="shared" si="61"/>
        <v>0</v>
      </c>
    </row>
    <row r="475" spans="1:32" ht="15" thickBot="1" x14ac:dyDescent="0.35">
      <c r="A475" s="1" t="s">
        <v>19</v>
      </c>
      <c r="C475" s="25"/>
      <c r="D475" s="1" t="s">
        <v>22</v>
      </c>
      <c r="E475" s="25"/>
      <c r="G475" s="1" t="s">
        <v>16</v>
      </c>
      <c r="I475" t="str">
        <f t="shared" si="57"/>
        <v/>
      </c>
      <c r="J475" t="str">
        <f t="shared" si="58"/>
        <v/>
      </c>
      <c r="N475" s="29">
        <f t="shared" si="60"/>
        <v>0</v>
      </c>
      <c r="AF475" s="36">
        <f t="shared" si="61"/>
        <v>0</v>
      </c>
    </row>
    <row r="476" spans="1:32" ht="15" thickBot="1" x14ac:dyDescent="0.35">
      <c r="A476" s="1" t="s">
        <v>11</v>
      </c>
      <c r="C476" s="25"/>
      <c r="D476" s="1" t="s">
        <v>22</v>
      </c>
      <c r="E476" s="25"/>
      <c r="G476" s="1" t="s">
        <v>3</v>
      </c>
      <c r="I476" t="str">
        <f t="shared" si="57"/>
        <v/>
      </c>
      <c r="J476" t="str">
        <f t="shared" si="58"/>
        <v/>
      </c>
      <c r="N476" s="29">
        <f t="shared" si="60"/>
        <v>0</v>
      </c>
      <c r="AF476" s="36">
        <f t="shared" si="61"/>
        <v>0</v>
      </c>
    </row>
    <row r="477" spans="1:32" ht="15" thickBot="1" x14ac:dyDescent="0.35">
      <c r="A477" s="1" t="s">
        <v>12</v>
      </c>
      <c r="C477" s="25"/>
      <c r="D477" s="1" t="s">
        <v>22</v>
      </c>
      <c r="E477" s="25"/>
      <c r="G477" s="1" t="s">
        <v>13</v>
      </c>
      <c r="I477" t="str">
        <f t="shared" si="57"/>
        <v/>
      </c>
      <c r="J477" t="str">
        <f t="shared" si="58"/>
        <v/>
      </c>
      <c r="N477" s="29">
        <f t="shared" si="60"/>
        <v>0</v>
      </c>
      <c r="AF477" s="36">
        <f t="shared" si="61"/>
        <v>0</v>
      </c>
    </row>
    <row r="478" spans="1:32" ht="15" thickBot="1" x14ac:dyDescent="0.35">
      <c r="A478" s="1" t="s">
        <v>8</v>
      </c>
      <c r="C478" s="25"/>
      <c r="D478" s="1" t="s">
        <v>22</v>
      </c>
      <c r="E478" s="25"/>
      <c r="G478" s="1" t="s">
        <v>6</v>
      </c>
      <c r="I478" t="str">
        <f t="shared" si="57"/>
        <v/>
      </c>
      <c r="J478" t="str">
        <f t="shared" si="58"/>
        <v/>
      </c>
      <c r="N478" s="29">
        <f t="shared" si="60"/>
        <v>0</v>
      </c>
      <c r="AF478" s="36">
        <f t="shared" si="61"/>
        <v>0</v>
      </c>
    </row>
    <row r="479" spans="1:32" ht="15" thickBot="1" x14ac:dyDescent="0.35">
      <c r="A479" s="1" t="s">
        <v>4</v>
      </c>
      <c r="C479" s="25"/>
      <c r="D479" s="1" t="s">
        <v>22</v>
      </c>
      <c r="E479" s="25"/>
      <c r="G479" s="1" t="s">
        <v>20</v>
      </c>
      <c r="I479" t="str">
        <f t="shared" si="57"/>
        <v/>
      </c>
      <c r="J479" t="str">
        <f t="shared" si="58"/>
        <v/>
      </c>
      <c r="N479" s="29">
        <f t="shared" si="60"/>
        <v>0</v>
      </c>
      <c r="AF479" s="36">
        <f t="shared" si="61"/>
        <v>0</v>
      </c>
    </row>
    <row r="480" spans="1:32" ht="15" thickBot="1" x14ac:dyDescent="0.35">
      <c r="A480" s="1" t="s">
        <v>1</v>
      </c>
      <c r="C480" s="25"/>
      <c r="D480" s="1" t="s">
        <v>22</v>
      </c>
      <c r="E480" s="25"/>
      <c r="G480" s="1" t="s">
        <v>18</v>
      </c>
      <c r="I480" t="str">
        <f t="shared" si="57"/>
        <v/>
      </c>
      <c r="J480" t="str">
        <f t="shared" si="58"/>
        <v/>
      </c>
      <c r="N480" s="29">
        <f t="shared" si="60"/>
        <v>0</v>
      </c>
      <c r="AF480" s="36">
        <f t="shared" si="61"/>
        <v>0</v>
      </c>
    </row>
    <row r="481" spans="1:32" x14ac:dyDescent="0.3">
      <c r="I481" t="str">
        <f t="shared" si="57"/>
        <v/>
      </c>
      <c r="J481" t="str">
        <f t="shared" si="58"/>
        <v/>
      </c>
    </row>
    <row r="482" spans="1:32" ht="18" x14ac:dyDescent="0.3">
      <c r="A482" s="26" t="s">
        <v>65</v>
      </c>
      <c r="B482" s="27"/>
      <c r="C482" s="22"/>
      <c r="D482" s="27"/>
      <c r="E482" s="22"/>
      <c r="F482" s="27"/>
      <c r="G482" s="28"/>
      <c r="I482" t="str">
        <f t="shared" si="57"/>
        <v/>
      </c>
      <c r="J482" t="str">
        <f t="shared" si="58"/>
        <v/>
      </c>
    </row>
    <row r="483" spans="1:32" ht="15" thickBot="1" x14ac:dyDescent="0.35">
      <c r="I483" t="str">
        <f t="shared" si="57"/>
        <v/>
      </c>
      <c r="J483" t="str">
        <f t="shared" si="58"/>
        <v/>
      </c>
    </row>
    <row r="484" spans="1:32" ht="15" thickBot="1" x14ac:dyDescent="0.35">
      <c r="A484" s="1" t="s">
        <v>16</v>
      </c>
      <c r="C484" s="25"/>
      <c r="D484" s="1" t="s">
        <v>22</v>
      </c>
      <c r="E484" s="25"/>
      <c r="G484" s="1" t="s">
        <v>2</v>
      </c>
      <c r="I484" t="str">
        <f t="shared" si="57"/>
        <v/>
      </c>
      <c r="J484" t="str">
        <f t="shared" si="58"/>
        <v/>
      </c>
      <c r="N484" s="29">
        <f t="shared" si="60"/>
        <v>0</v>
      </c>
      <c r="AF484" s="36">
        <f t="shared" ref="AF484:AF493" si="62">IF(AND(C484&lt;&gt;"",E484&lt;&gt;""),1,0)</f>
        <v>0</v>
      </c>
    </row>
    <row r="485" spans="1:32" ht="15" thickBot="1" x14ac:dyDescent="0.35">
      <c r="A485" s="1" t="s">
        <v>10</v>
      </c>
      <c r="C485" s="25"/>
      <c r="D485" s="1" t="s">
        <v>22</v>
      </c>
      <c r="E485" s="25"/>
      <c r="G485" s="1" t="s">
        <v>17</v>
      </c>
      <c r="I485" t="str">
        <f t="shared" si="57"/>
        <v/>
      </c>
      <c r="J485" t="str">
        <f t="shared" si="58"/>
        <v/>
      </c>
      <c r="N485" s="29">
        <f t="shared" si="60"/>
        <v>0</v>
      </c>
      <c r="AF485" s="36">
        <f t="shared" si="62"/>
        <v>0</v>
      </c>
    </row>
    <row r="486" spans="1:32" ht="15" thickBot="1" x14ac:dyDescent="0.35">
      <c r="A486" s="1" t="s">
        <v>13</v>
      </c>
      <c r="C486" s="25"/>
      <c r="D486" s="1" t="s">
        <v>22</v>
      </c>
      <c r="E486" s="25"/>
      <c r="G486" s="1" t="s">
        <v>4</v>
      </c>
      <c r="I486" t="str">
        <f t="shared" si="57"/>
        <v/>
      </c>
      <c r="J486" t="str">
        <f t="shared" si="58"/>
        <v/>
      </c>
      <c r="N486" s="29">
        <f t="shared" si="60"/>
        <v>0</v>
      </c>
      <c r="AF486" s="36">
        <f t="shared" si="62"/>
        <v>0</v>
      </c>
    </row>
    <row r="487" spans="1:32" ht="15" thickBot="1" x14ac:dyDescent="0.35">
      <c r="A487" s="1" t="s">
        <v>9</v>
      </c>
      <c r="C487" s="25"/>
      <c r="D487" s="1" t="s">
        <v>22</v>
      </c>
      <c r="E487" s="25"/>
      <c r="G487" s="1" t="s">
        <v>12</v>
      </c>
      <c r="I487" t="str">
        <f t="shared" si="57"/>
        <v/>
      </c>
      <c r="J487" t="str">
        <f t="shared" si="58"/>
        <v/>
      </c>
      <c r="N487" s="29">
        <f t="shared" si="60"/>
        <v>0</v>
      </c>
      <c r="AF487" s="36">
        <f t="shared" si="62"/>
        <v>0</v>
      </c>
    </row>
    <row r="488" spans="1:32" ht="15" thickBot="1" x14ac:dyDescent="0.35">
      <c r="A488" s="1" t="s">
        <v>18</v>
      </c>
      <c r="C488" s="25"/>
      <c r="D488" s="1" t="s">
        <v>22</v>
      </c>
      <c r="E488" s="25"/>
      <c r="G488" s="1" t="s">
        <v>11</v>
      </c>
      <c r="I488" t="str">
        <f t="shared" si="57"/>
        <v/>
      </c>
      <c r="J488" t="str">
        <f t="shared" si="58"/>
        <v/>
      </c>
      <c r="N488" s="29">
        <f t="shared" si="60"/>
        <v>0</v>
      </c>
      <c r="AF488" s="36">
        <f t="shared" si="62"/>
        <v>0</v>
      </c>
    </row>
    <row r="489" spans="1:32" ht="15" thickBot="1" x14ac:dyDescent="0.35">
      <c r="A489" s="1" t="s">
        <v>20</v>
      </c>
      <c r="C489" s="25"/>
      <c r="D489" s="1" t="s">
        <v>22</v>
      </c>
      <c r="E489" s="25"/>
      <c r="G489" s="1" t="s">
        <v>8</v>
      </c>
      <c r="I489" t="str">
        <f t="shared" si="57"/>
        <v/>
      </c>
      <c r="J489" t="str">
        <f t="shared" si="58"/>
        <v/>
      </c>
      <c r="N489" s="29">
        <f t="shared" si="60"/>
        <v>0</v>
      </c>
      <c r="AF489" s="36">
        <f t="shared" si="62"/>
        <v>0</v>
      </c>
    </row>
    <row r="490" spans="1:32" ht="15" thickBot="1" x14ac:dyDescent="0.35">
      <c r="A490" s="1" t="s">
        <v>5</v>
      </c>
      <c r="C490" s="25"/>
      <c r="D490" s="1" t="s">
        <v>22</v>
      </c>
      <c r="E490" s="25"/>
      <c r="G490" s="1" t="s">
        <v>7</v>
      </c>
      <c r="I490" t="str">
        <f t="shared" si="57"/>
        <v/>
      </c>
      <c r="J490" t="str">
        <f t="shared" si="58"/>
        <v/>
      </c>
      <c r="N490" s="29">
        <f t="shared" si="60"/>
        <v>0</v>
      </c>
      <c r="AF490" s="36">
        <f t="shared" si="62"/>
        <v>0</v>
      </c>
    </row>
    <row r="491" spans="1:32" ht="15" thickBot="1" x14ac:dyDescent="0.35">
      <c r="A491" s="1" t="s">
        <v>3</v>
      </c>
      <c r="C491" s="25"/>
      <c r="D491" s="1" t="s">
        <v>22</v>
      </c>
      <c r="E491" s="25"/>
      <c r="G491" s="1" t="s">
        <v>1</v>
      </c>
      <c r="I491" t="str">
        <f t="shared" si="57"/>
        <v/>
      </c>
      <c r="J491" t="str">
        <f t="shared" si="58"/>
        <v/>
      </c>
      <c r="N491" s="29">
        <f t="shared" si="60"/>
        <v>0</v>
      </c>
      <c r="AF491" s="36">
        <f t="shared" si="62"/>
        <v>0</v>
      </c>
    </row>
    <row r="492" spans="1:32" ht="15" thickBot="1" x14ac:dyDescent="0.35">
      <c r="A492" s="1" t="s">
        <v>14</v>
      </c>
      <c r="C492" s="25"/>
      <c r="D492" s="1" t="s">
        <v>22</v>
      </c>
      <c r="E492" s="25"/>
      <c r="G492" s="1" t="s">
        <v>15</v>
      </c>
      <c r="I492" t="str">
        <f t="shared" si="57"/>
        <v/>
      </c>
      <c r="J492" t="str">
        <f t="shared" si="58"/>
        <v/>
      </c>
      <c r="N492" s="29">
        <f t="shared" si="60"/>
        <v>0</v>
      </c>
      <c r="AF492" s="36">
        <f t="shared" si="62"/>
        <v>0</v>
      </c>
    </row>
    <row r="493" spans="1:32" ht="15" thickBot="1" x14ac:dyDescent="0.35">
      <c r="A493" s="1" t="s">
        <v>6</v>
      </c>
      <c r="C493" s="25"/>
      <c r="D493" s="1" t="s">
        <v>22</v>
      </c>
      <c r="E493" s="25"/>
      <c r="G493" s="1" t="s">
        <v>19</v>
      </c>
      <c r="I493" t="str">
        <f t="shared" si="57"/>
        <v/>
      </c>
      <c r="J493" t="str">
        <f t="shared" si="58"/>
        <v/>
      </c>
      <c r="N493" s="29">
        <f t="shared" si="60"/>
        <v>0</v>
      </c>
      <c r="AF493" s="36">
        <f t="shared" si="62"/>
        <v>0</v>
      </c>
    </row>
  </sheetData>
  <sheetProtection algorithmName="SHA-512" hashValue="vggESP568JvnobWFXgjsZxfJsBeCt5RFmjealLmA1h05Q5EFQWaEznMSSzDQ0Zra6RhK3GR4j1C05GhDeCK6Hw==" saltValue="UhCtAkqTyGM99WJOWIxRcA==" spinCount="100000" sheet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O23"/>
  <sheetViews>
    <sheetView showGridLines="0" zoomScaleNormal="100" workbookViewId="0">
      <selection activeCell="M26" sqref="M26"/>
    </sheetView>
  </sheetViews>
  <sheetFormatPr defaultColWidth="9.109375" defaultRowHeight="14.4" x14ac:dyDescent="0.3"/>
  <cols>
    <col min="1" max="1" width="1" style="1" customWidth="1"/>
    <col min="2" max="2" width="3" style="1" bestFit="1" customWidth="1"/>
    <col min="3" max="3" width="3.5546875" style="1" customWidth="1"/>
    <col min="4" max="4" width="15.6640625" style="1" customWidth="1"/>
    <col min="5" max="12" width="7.6640625" style="1" customWidth="1"/>
    <col min="13" max="13" width="12" style="1" bestFit="1" customWidth="1"/>
    <col min="14" max="14" width="9.109375" style="1"/>
    <col min="15" max="15" width="7.77734375" style="1" hidden="1" customWidth="1"/>
    <col min="16" max="16384" width="9.109375" style="1"/>
  </cols>
  <sheetData>
    <row r="1" spans="1:15" ht="15" customHeight="1" x14ac:dyDescent="0.3">
      <c r="A1" s="70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13.5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18" x14ac:dyDescent="0.3">
      <c r="A3" s="21"/>
      <c r="B3" s="21" t="s">
        <v>76</v>
      </c>
      <c r="C3" s="21"/>
      <c r="D3" s="14" t="s">
        <v>0</v>
      </c>
      <c r="E3" s="14" t="s">
        <v>66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  <c r="L3" s="14" t="s">
        <v>27</v>
      </c>
      <c r="M3" s="14" t="s">
        <v>70</v>
      </c>
      <c r="O3" s="1" t="s">
        <v>75</v>
      </c>
    </row>
    <row r="4" spans="1:15" x14ac:dyDescent="0.3">
      <c r="A4" s="2"/>
      <c r="B4" s="12">
        <v>1</v>
      </c>
      <c r="C4" s="12"/>
      <c r="D4" s="13" t="str">
        <f>VLOOKUP($B4,'Apoio 2'!$B$3:$L$23,COLUMNS(Classificação!$D$3:D3)+1,FALSE)</f>
        <v>Atlético-PR</v>
      </c>
      <c r="E4" s="13">
        <f>G4*3+H4*1</f>
        <v>0</v>
      </c>
      <c r="F4" s="13">
        <f>COUNTIFS(Jogos!$A$3:$A$493,Classificação!D4,Jogos!$C$3:$C$493,"&gt;=0")+COUNTIFS(Jogos!$G$3:$G$493,Classificação!D4,Jogos!$E$3:$E$493,"&gt;=0")</f>
        <v>0</v>
      </c>
      <c r="G4" s="13">
        <f>COUNTIFS(Jogos!$A$3:$A$493,D4,Jogos!$I$3:$I$493,3)+COUNTIFS(Jogos!$G$3:$G$493,D4,Jogos!$J$3:$J$493,3)</f>
        <v>0</v>
      </c>
      <c r="H4" s="13">
        <f>COUNTIFS(Jogos!$A$3:$A$493,D4,Jogos!$I$3:$I$493,1)+COUNTIFS(Jogos!$G$3:$G$493,D4,Jogos!$J$3:$J$493,1)</f>
        <v>0</v>
      </c>
      <c r="I4" s="13">
        <f>COUNTIFS(Jogos!$A$3:$A$493,D4,Jogos!$I$3:$I$493,0)+COUNTIFS(Jogos!$G$3:$G$493,D4,Jogos!$J$3:$J$493,0)</f>
        <v>0</v>
      </c>
      <c r="J4" s="13">
        <f>SUMIF(Jogos!$A$3:$A$493,Classificação!D4,Jogos!$C$3:$C$493)+SUMIF(Jogos!$G$3:$G$493,Classificação!D4,Jogos!$E$3:$E$493)</f>
        <v>0</v>
      </c>
      <c r="K4" s="13">
        <f>SUMIF(Jogos!$A$3:$A$493,Classificação!D4,Jogos!$E$3:$E$493)+SUMIF(Jogos!$G$3:$G$493,Classificação!D4,Jogos!$C$3:$C$493)</f>
        <v>0</v>
      </c>
      <c r="L4" s="13">
        <f>J4-K4</f>
        <v>0</v>
      </c>
      <c r="M4" s="18" t="str">
        <f>IFERROR((E4/(F4*3))*1,"")</f>
        <v/>
      </c>
      <c r="O4" s="1">
        <f>SUM(E4*10000000+G4*10000+L4*1000+J4*100)</f>
        <v>0</v>
      </c>
    </row>
    <row r="5" spans="1:15" x14ac:dyDescent="0.3">
      <c r="A5" s="2"/>
      <c r="B5" s="8">
        <v>2</v>
      </c>
      <c r="C5" s="8"/>
      <c r="D5" s="11" t="str">
        <f>VLOOKUP($B5,'Apoio 2'!$B$3:$L$23,COLUMNS(Classificação!$D$3:D4)+1,FALSE)</f>
        <v>Atlético-MG</v>
      </c>
      <c r="E5" s="11">
        <f t="shared" ref="E5:E23" si="0">G5*3+H5*1</f>
        <v>0</v>
      </c>
      <c r="F5" s="11">
        <f>COUNTIFS(Jogos!$A$3:$A$493,Classificação!D5,Jogos!$C$3:$C$493,"&gt;=0")+COUNTIFS(Jogos!$G$3:$G$493,Classificação!D5,Jogos!$E$3:$E$493,"&gt;=0")</f>
        <v>0</v>
      </c>
      <c r="G5" s="11">
        <f>COUNTIFS(Jogos!$A$3:$A$493,D5,Jogos!$I$3:$I$493,3)+COUNTIFS(Jogos!$G$3:$G$493,D5,Jogos!$J$3:$J$493,3)</f>
        <v>0</v>
      </c>
      <c r="H5" s="11">
        <f>COUNTIFS(Jogos!$A$3:$A$493,D5,Jogos!$I$3:$I$493,1)+COUNTIFS(Jogos!$G$3:$G$493,D5,Jogos!$J$3:$J$493,1)</f>
        <v>0</v>
      </c>
      <c r="I5" s="11">
        <f>COUNTIFS(Jogos!$A$3:$A$493,D5,Jogos!$I$3:$I$493,0)+COUNTIFS(Jogos!$G$3:$G$493,D5,Jogos!$J$3:$J$493,0)</f>
        <v>0</v>
      </c>
      <c r="J5" s="11">
        <f>SUMIF(Jogos!$A$3:$A$493,Classificação!D5,Jogos!$C$3:$C$493)+SUMIF(Jogos!$G$3:$G$493,Classificação!D5,Jogos!$E$3:$E$493)</f>
        <v>0</v>
      </c>
      <c r="K5" s="11">
        <f>SUMIF(Jogos!$A$3:$A$493,Classificação!D5,Jogos!$E$3:$E$493)+SUMIF(Jogos!$G$3:$G$493,Classificação!D5,Jogos!$C$3:$C$493)</f>
        <v>0</v>
      </c>
      <c r="L5" s="11">
        <f t="shared" ref="L5:L23" si="1">J5-K5</f>
        <v>0</v>
      </c>
      <c r="M5" s="19" t="str">
        <f t="shared" ref="M5:M23" si="2">IFERROR((E5/(F5*3))*1,"")</f>
        <v/>
      </c>
      <c r="O5" s="1">
        <f t="shared" ref="O5:O23" si="3">SUM(E5*10000000+G5*10000+L5*1000+J5*100)</f>
        <v>0</v>
      </c>
    </row>
    <row r="6" spans="1:15" x14ac:dyDescent="0.3">
      <c r="A6" s="2"/>
      <c r="B6" s="7">
        <v>3</v>
      </c>
      <c r="C6" s="7"/>
      <c r="D6" s="10" t="str">
        <f>VLOOKUP($B6,'Apoio 2'!$B$3:$L$23,COLUMNS(Classificação!$D$3:D5)+1,FALSE)</f>
        <v>Avaí</v>
      </c>
      <c r="E6" s="10">
        <f t="shared" si="0"/>
        <v>0</v>
      </c>
      <c r="F6" s="10">
        <f>COUNTIFS(Jogos!$A$3:$A$493,Classificação!D6,Jogos!$C$3:$C$493,"&gt;=0")+COUNTIFS(Jogos!$G$3:$G$493,Classificação!D6,Jogos!$E$3:$E$493,"&gt;=0")</f>
        <v>0</v>
      </c>
      <c r="G6" s="10">
        <f>COUNTIFS(Jogos!$A$3:$A$493,D6,Jogos!$I$3:$I$493,3)+COUNTIFS(Jogos!$G$3:$G$493,D6,Jogos!$J$3:$J$493,3)</f>
        <v>0</v>
      </c>
      <c r="H6" s="10">
        <f>COUNTIFS(Jogos!$A$3:$A$493,D6,Jogos!$I$3:$I$493,1)+COUNTIFS(Jogos!$G$3:$G$493,D6,Jogos!$J$3:$J$493,1)</f>
        <v>0</v>
      </c>
      <c r="I6" s="10">
        <f>COUNTIFS(Jogos!$A$3:$A$493,D6,Jogos!$I$3:$I$493,0)+COUNTIFS(Jogos!$G$3:$G$493,D6,Jogos!$J$3:$J$493,0)</f>
        <v>0</v>
      </c>
      <c r="J6" s="10">
        <f>SUMIF(Jogos!$A$3:$A$493,Classificação!D6,Jogos!$C$3:$C$493)+SUMIF(Jogos!$G$3:$G$493,Classificação!D6,Jogos!$E$3:$E$493)</f>
        <v>0</v>
      </c>
      <c r="K6" s="10">
        <f>SUMIF(Jogos!$A$3:$A$493,Classificação!D6,Jogos!$E$3:$E$493)+SUMIF(Jogos!$G$3:$G$493,Classificação!D6,Jogos!$C$3:$C$493)</f>
        <v>0</v>
      </c>
      <c r="L6" s="10">
        <f t="shared" si="1"/>
        <v>0</v>
      </c>
      <c r="M6" s="20" t="str">
        <f t="shared" si="2"/>
        <v/>
      </c>
      <c r="O6" s="1">
        <f t="shared" si="3"/>
        <v>0</v>
      </c>
    </row>
    <row r="7" spans="1:15" x14ac:dyDescent="0.3">
      <c r="A7" s="3"/>
      <c r="B7" s="8">
        <v>4</v>
      </c>
      <c r="C7" s="8"/>
      <c r="D7" s="11" t="str">
        <f>VLOOKUP($B7,'Apoio 2'!$B$3:$L$23,COLUMNS(Classificação!$D$3:D6)+1,FALSE)</f>
        <v>Bahia</v>
      </c>
      <c r="E7" s="11">
        <f t="shared" si="0"/>
        <v>0</v>
      </c>
      <c r="F7" s="11">
        <f>COUNTIFS(Jogos!$A$3:$A$493,Classificação!D7,Jogos!$C$3:$C$493,"&gt;=0")+COUNTIFS(Jogos!$G$3:$G$493,Classificação!D7,Jogos!$E$3:$E$493,"&gt;=0")</f>
        <v>0</v>
      </c>
      <c r="G7" s="11">
        <f>COUNTIFS(Jogos!$A$3:$A$493,D7,Jogos!$I$3:$I$493,3)+COUNTIFS(Jogos!$G$3:$G$493,D7,Jogos!$J$3:$J$493,3)</f>
        <v>0</v>
      </c>
      <c r="H7" s="11">
        <f>COUNTIFS(Jogos!$A$3:$A$493,D7,Jogos!$I$3:$I$493,1)+COUNTIFS(Jogos!$G$3:$G$493,D7,Jogos!$J$3:$J$493,1)</f>
        <v>0</v>
      </c>
      <c r="I7" s="11">
        <f>COUNTIFS(Jogos!$A$3:$A$493,D7,Jogos!$I$3:$I$493,0)+COUNTIFS(Jogos!$G$3:$G$493,D7,Jogos!$J$3:$J$493,0)</f>
        <v>0</v>
      </c>
      <c r="J7" s="11">
        <f>SUMIF(Jogos!$A$3:$A$493,Classificação!D7,Jogos!$C$3:$C$493)+SUMIF(Jogos!$G$3:$G$493,Classificação!D7,Jogos!$E$3:$E$493)</f>
        <v>0</v>
      </c>
      <c r="K7" s="11">
        <f>SUMIF(Jogos!$A$3:$A$493,Classificação!D7,Jogos!$E$3:$E$493)+SUMIF(Jogos!$G$3:$G$493,Classificação!D7,Jogos!$C$3:$C$493)</f>
        <v>0</v>
      </c>
      <c r="L7" s="11">
        <f t="shared" si="1"/>
        <v>0</v>
      </c>
      <c r="M7" s="19" t="str">
        <f t="shared" si="2"/>
        <v/>
      </c>
      <c r="O7" s="1">
        <f t="shared" si="3"/>
        <v>0</v>
      </c>
    </row>
    <row r="8" spans="1:15" x14ac:dyDescent="0.3">
      <c r="A8" s="3"/>
      <c r="B8" s="7">
        <v>5</v>
      </c>
      <c r="C8" s="7"/>
      <c r="D8" s="10" t="str">
        <f>VLOOKUP($B8,'Apoio 2'!$B$3:$L$23,COLUMNS(Classificação!$D$3:D7)+1,FALSE)</f>
        <v>Botafogo</v>
      </c>
      <c r="E8" s="10">
        <f t="shared" si="0"/>
        <v>0</v>
      </c>
      <c r="F8" s="10">
        <f>COUNTIFS(Jogos!$A$3:$A$493,Classificação!D8,Jogos!$C$3:$C$493,"&gt;=0")+COUNTIFS(Jogos!$G$3:$G$493,Classificação!D8,Jogos!$E$3:$E$493,"&gt;=0")</f>
        <v>0</v>
      </c>
      <c r="G8" s="10">
        <f>COUNTIFS(Jogos!$A$3:$A$493,D8,Jogos!$I$3:$I$493,3)+COUNTIFS(Jogos!$G$3:$G$493,D8,Jogos!$J$3:$J$493,3)</f>
        <v>0</v>
      </c>
      <c r="H8" s="10">
        <f>COUNTIFS(Jogos!$A$3:$A$493,D8,Jogos!$I$3:$I$493,1)+COUNTIFS(Jogos!$G$3:$G$493,D8,Jogos!$J$3:$J$493,1)</f>
        <v>0</v>
      </c>
      <c r="I8" s="10">
        <f>COUNTIFS(Jogos!$A$3:$A$493,D8,Jogos!$I$3:$I$493,0)+COUNTIFS(Jogos!$G$3:$G$493,D8,Jogos!$J$3:$J$493,0)</f>
        <v>0</v>
      </c>
      <c r="J8" s="10">
        <f>SUMIF(Jogos!$A$3:$A$493,Classificação!D8,Jogos!$C$3:$C$493)+SUMIF(Jogos!$G$3:$G$493,Classificação!D8,Jogos!$E$3:$E$493)</f>
        <v>0</v>
      </c>
      <c r="K8" s="10">
        <f>SUMIF(Jogos!$A$3:$A$493,Classificação!D8,Jogos!$E$3:$E$493)+SUMIF(Jogos!$G$3:$G$493,Classificação!D8,Jogos!$C$3:$C$493)</f>
        <v>0</v>
      </c>
      <c r="L8" s="10">
        <f t="shared" si="1"/>
        <v>0</v>
      </c>
      <c r="M8" s="20" t="str">
        <f t="shared" si="2"/>
        <v/>
      </c>
      <c r="O8" s="1">
        <f t="shared" si="3"/>
        <v>0</v>
      </c>
    </row>
    <row r="9" spans="1:15" x14ac:dyDescent="0.3">
      <c r="A9" s="4"/>
      <c r="B9" s="8">
        <v>6</v>
      </c>
      <c r="C9" s="8"/>
      <c r="D9" s="11" t="str">
        <f>VLOOKUP($B9,'Apoio 2'!$B$3:$L$23,COLUMNS(Classificação!$D$3:D8)+1,FALSE)</f>
        <v>CSA</v>
      </c>
      <c r="E9" s="11">
        <f t="shared" si="0"/>
        <v>0</v>
      </c>
      <c r="F9" s="11">
        <f>COUNTIFS(Jogos!$A$3:$A$493,Classificação!D9,Jogos!$C$3:$C$493,"&gt;=0")+COUNTIFS(Jogos!$G$3:$G$493,Classificação!D9,Jogos!$E$3:$E$493,"&gt;=0")</f>
        <v>0</v>
      </c>
      <c r="G9" s="11">
        <f>COUNTIFS(Jogos!$A$3:$A$493,D9,Jogos!$I$3:$I$493,3)+COUNTIFS(Jogos!$G$3:$G$493,D9,Jogos!$J$3:$J$493,3)</f>
        <v>0</v>
      </c>
      <c r="H9" s="11">
        <f>COUNTIFS(Jogos!$A$3:$A$493,D9,Jogos!$I$3:$I$493,1)+COUNTIFS(Jogos!$G$3:$G$493,D9,Jogos!$J$3:$J$493,1)</f>
        <v>0</v>
      </c>
      <c r="I9" s="11">
        <f>COUNTIFS(Jogos!$A$3:$A$493,D9,Jogos!$I$3:$I$493,0)+COUNTIFS(Jogos!$G$3:$G$493,D9,Jogos!$J$3:$J$493,0)</f>
        <v>0</v>
      </c>
      <c r="J9" s="11">
        <f>SUMIF(Jogos!$A$3:$A$493,Classificação!D9,Jogos!$C$3:$C$493)+SUMIF(Jogos!$G$3:$G$493,Classificação!D9,Jogos!$E$3:$E$493)</f>
        <v>0</v>
      </c>
      <c r="K9" s="11">
        <f>SUMIF(Jogos!$A$3:$A$493,Classificação!D9,Jogos!$E$3:$E$493)+SUMIF(Jogos!$G$3:$G$493,Classificação!D9,Jogos!$C$3:$C$493)</f>
        <v>0</v>
      </c>
      <c r="L9" s="11">
        <f t="shared" si="1"/>
        <v>0</v>
      </c>
      <c r="M9" s="19" t="str">
        <f t="shared" si="2"/>
        <v/>
      </c>
      <c r="O9" s="1">
        <f t="shared" si="3"/>
        <v>0</v>
      </c>
    </row>
    <row r="10" spans="1:15" x14ac:dyDescent="0.3">
      <c r="A10" s="4"/>
      <c r="B10" s="7">
        <v>7</v>
      </c>
      <c r="C10" s="7"/>
      <c r="D10" s="10" t="str">
        <f>VLOOKUP($B10,'Apoio 2'!$B$3:$L$23,COLUMNS(Classificação!$D$3:D9)+1,FALSE)</f>
        <v>Ceará</v>
      </c>
      <c r="E10" s="10">
        <f t="shared" si="0"/>
        <v>0</v>
      </c>
      <c r="F10" s="10">
        <f>COUNTIFS(Jogos!$A$3:$A$493,Classificação!D10,Jogos!$C$3:$C$493,"&gt;=0")+COUNTIFS(Jogos!$G$3:$G$493,Classificação!D10,Jogos!$E$3:$E$493,"&gt;=0")</f>
        <v>0</v>
      </c>
      <c r="G10" s="10">
        <f>COUNTIFS(Jogos!$A$3:$A$493,D10,Jogos!$I$3:$I$493,3)+COUNTIFS(Jogos!$G$3:$G$493,D10,Jogos!$J$3:$J$493,3)</f>
        <v>0</v>
      </c>
      <c r="H10" s="10">
        <f>COUNTIFS(Jogos!$A$3:$A$493,D10,Jogos!$I$3:$I$493,1)+COUNTIFS(Jogos!$G$3:$G$493,D10,Jogos!$J$3:$J$493,1)</f>
        <v>0</v>
      </c>
      <c r="I10" s="10">
        <f>COUNTIFS(Jogos!$A$3:$A$493,D10,Jogos!$I$3:$I$493,0)+COUNTIFS(Jogos!$G$3:$G$493,D10,Jogos!$J$3:$J$493,0)</f>
        <v>0</v>
      </c>
      <c r="J10" s="10">
        <f>SUMIF(Jogos!$A$3:$A$493,Classificação!D10,Jogos!$C$3:$C$493)+SUMIF(Jogos!$G$3:$G$493,Classificação!D10,Jogos!$E$3:$E$493)</f>
        <v>0</v>
      </c>
      <c r="K10" s="10">
        <f>SUMIF(Jogos!$A$3:$A$493,Classificação!D10,Jogos!$E$3:$E$493)+SUMIF(Jogos!$G$3:$G$493,Classificação!D10,Jogos!$C$3:$C$493)</f>
        <v>0</v>
      </c>
      <c r="L10" s="10">
        <f t="shared" si="1"/>
        <v>0</v>
      </c>
      <c r="M10" s="20" t="str">
        <f t="shared" si="2"/>
        <v/>
      </c>
      <c r="O10" s="1">
        <f t="shared" si="3"/>
        <v>0</v>
      </c>
    </row>
    <row r="11" spans="1:15" x14ac:dyDescent="0.3">
      <c r="A11" s="4"/>
      <c r="B11" s="8">
        <v>8</v>
      </c>
      <c r="C11" s="8"/>
      <c r="D11" s="11" t="str">
        <f>VLOOKUP($B11,'Apoio 2'!$B$3:$L$23,COLUMNS(Classificação!$D$3:D10)+1,FALSE)</f>
        <v>Chapecoense</v>
      </c>
      <c r="E11" s="11">
        <f t="shared" si="0"/>
        <v>0</v>
      </c>
      <c r="F11" s="11">
        <f>COUNTIFS(Jogos!$A$3:$A$493,Classificação!D11,Jogos!$C$3:$C$493,"&gt;=0")+COUNTIFS(Jogos!$G$3:$G$493,Classificação!D11,Jogos!$E$3:$E$493,"&gt;=0")</f>
        <v>0</v>
      </c>
      <c r="G11" s="11">
        <f>COUNTIFS(Jogos!$A$3:$A$493,D11,Jogos!$I$3:$I$493,3)+COUNTIFS(Jogos!$G$3:$G$493,D11,Jogos!$J$3:$J$493,3)</f>
        <v>0</v>
      </c>
      <c r="H11" s="11">
        <f>COUNTIFS(Jogos!$A$3:$A$493,D11,Jogos!$I$3:$I$493,1)+COUNTIFS(Jogos!$G$3:$G$493,D11,Jogos!$J$3:$J$493,1)</f>
        <v>0</v>
      </c>
      <c r="I11" s="11">
        <f>COUNTIFS(Jogos!$A$3:$A$493,D11,Jogos!$I$3:$I$493,0)+COUNTIFS(Jogos!$G$3:$G$493,D11,Jogos!$J$3:$J$493,0)</f>
        <v>0</v>
      </c>
      <c r="J11" s="11">
        <f>SUMIF(Jogos!$A$3:$A$493,Classificação!D11,Jogos!$C$3:$C$493)+SUMIF(Jogos!$G$3:$G$493,Classificação!D11,Jogos!$E$3:$E$493)</f>
        <v>0</v>
      </c>
      <c r="K11" s="11">
        <f>SUMIF(Jogos!$A$3:$A$493,Classificação!D11,Jogos!$E$3:$E$493)+SUMIF(Jogos!$G$3:$G$493,Classificação!D11,Jogos!$C$3:$C$493)</f>
        <v>0</v>
      </c>
      <c r="L11" s="11">
        <f t="shared" si="1"/>
        <v>0</v>
      </c>
      <c r="M11" s="19" t="str">
        <f t="shared" si="2"/>
        <v/>
      </c>
      <c r="O11" s="1">
        <f t="shared" si="3"/>
        <v>0</v>
      </c>
    </row>
    <row r="12" spans="1:15" x14ac:dyDescent="0.3">
      <c r="A12" s="4"/>
      <c r="B12" s="7">
        <v>9</v>
      </c>
      <c r="C12" s="7"/>
      <c r="D12" s="10" t="str">
        <f>VLOOKUP($B12,'Apoio 2'!$B$3:$L$23,COLUMNS(Classificação!$D$3:D11)+1,FALSE)</f>
        <v>Corinthians</v>
      </c>
      <c r="E12" s="10">
        <f t="shared" si="0"/>
        <v>0</v>
      </c>
      <c r="F12" s="10">
        <f>COUNTIFS(Jogos!$A$3:$A$493,Classificação!D12,Jogos!$C$3:$C$493,"&gt;=0")+COUNTIFS(Jogos!$G$3:$G$493,Classificação!D12,Jogos!$E$3:$E$493,"&gt;=0")</f>
        <v>0</v>
      </c>
      <c r="G12" s="10">
        <f>COUNTIFS(Jogos!$A$3:$A$493,D12,Jogos!$I$3:$I$493,3)+COUNTIFS(Jogos!$G$3:$G$493,D12,Jogos!$J$3:$J$493,3)</f>
        <v>0</v>
      </c>
      <c r="H12" s="10">
        <f>COUNTIFS(Jogos!$A$3:$A$493,D12,Jogos!$I$3:$I$493,1)+COUNTIFS(Jogos!$G$3:$G$493,D12,Jogos!$J$3:$J$493,1)</f>
        <v>0</v>
      </c>
      <c r="I12" s="10">
        <f>COUNTIFS(Jogos!$A$3:$A$493,D12,Jogos!$I$3:$I$493,0)+COUNTIFS(Jogos!$G$3:$G$493,D12,Jogos!$J$3:$J$493,0)</f>
        <v>0</v>
      </c>
      <c r="J12" s="10">
        <f>SUMIF(Jogos!$A$3:$A$493,Classificação!D12,Jogos!$C$3:$C$493)+SUMIF(Jogos!$G$3:$G$493,Classificação!D12,Jogos!$E$3:$E$493)</f>
        <v>0</v>
      </c>
      <c r="K12" s="10">
        <f>SUMIF(Jogos!$A$3:$A$493,Classificação!D12,Jogos!$E$3:$E$493)+SUMIF(Jogos!$G$3:$G$493,Classificação!D12,Jogos!$C$3:$C$493)</f>
        <v>0</v>
      </c>
      <c r="L12" s="10">
        <f t="shared" si="1"/>
        <v>0</v>
      </c>
      <c r="M12" s="20" t="str">
        <f t="shared" si="2"/>
        <v/>
      </c>
      <c r="O12" s="1">
        <f t="shared" si="3"/>
        <v>0</v>
      </c>
    </row>
    <row r="13" spans="1:15" x14ac:dyDescent="0.3">
      <c r="A13" s="4"/>
      <c r="B13" s="8">
        <v>10</v>
      </c>
      <c r="C13" s="8"/>
      <c r="D13" s="11" t="str">
        <f>VLOOKUP($B13,'Apoio 2'!$B$3:$L$23,COLUMNS(Classificação!$D$3:D12)+1,FALSE)</f>
        <v>Cruzeiro</v>
      </c>
      <c r="E13" s="11">
        <f t="shared" si="0"/>
        <v>0</v>
      </c>
      <c r="F13" s="11">
        <f>COUNTIFS(Jogos!$A$3:$A$493,Classificação!D13,Jogos!$C$3:$C$493,"&gt;=0")+COUNTIFS(Jogos!$G$3:$G$493,Classificação!D13,Jogos!$E$3:$E$493,"&gt;=0")</f>
        <v>0</v>
      </c>
      <c r="G13" s="11">
        <f>COUNTIFS(Jogos!$A$3:$A$493,D13,Jogos!$I$3:$I$493,3)+COUNTIFS(Jogos!$G$3:$G$493,D13,Jogos!$J$3:$J$493,3)</f>
        <v>0</v>
      </c>
      <c r="H13" s="11">
        <f>COUNTIFS(Jogos!$A$3:$A$493,D13,Jogos!$I$3:$I$493,1)+COUNTIFS(Jogos!$G$3:$G$493,D13,Jogos!$J$3:$J$493,1)</f>
        <v>0</v>
      </c>
      <c r="I13" s="11">
        <f>COUNTIFS(Jogos!$A$3:$A$493,D13,Jogos!$I$3:$I$493,0)+COUNTIFS(Jogos!$G$3:$G$493,D13,Jogos!$J$3:$J$493,0)</f>
        <v>0</v>
      </c>
      <c r="J13" s="11">
        <f>SUMIF(Jogos!$A$3:$A$493,Classificação!D13,Jogos!$C$3:$C$493)+SUMIF(Jogos!$G$3:$G$493,Classificação!D13,Jogos!$E$3:$E$493)</f>
        <v>0</v>
      </c>
      <c r="K13" s="11">
        <f>SUMIF(Jogos!$A$3:$A$493,Classificação!D13,Jogos!$E$3:$E$493)+SUMIF(Jogos!$G$3:$G$493,Classificação!D13,Jogos!$C$3:$C$493)</f>
        <v>0</v>
      </c>
      <c r="L13" s="11">
        <f t="shared" si="1"/>
        <v>0</v>
      </c>
      <c r="M13" s="19" t="str">
        <f t="shared" si="2"/>
        <v/>
      </c>
      <c r="O13" s="1">
        <f t="shared" si="3"/>
        <v>0</v>
      </c>
    </row>
    <row r="14" spans="1:15" x14ac:dyDescent="0.3">
      <c r="A14" s="4"/>
      <c r="B14" s="9">
        <v>11</v>
      </c>
      <c r="C14" s="9"/>
      <c r="D14" s="10" t="str">
        <f>VLOOKUP($B14,'Apoio 2'!$B$3:$L$23,COLUMNS(Classificação!$D$3:D13)+1,FALSE)</f>
        <v>Flamengo</v>
      </c>
      <c r="E14" s="10">
        <f t="shared" si="0"/>
        <v>0</v>
      </c>
      <c r="F14" s="10">
        <f>COUNTIFS(Jogos!$A$3:$A$493,Classificação!D14,Jogos!$C$3:$C$493,"&gt;=0")+COUNTIFS(Jogos!$G$3:$G$493,Classificação!D14,Jogos!$E$3:$E$493,"&gt;=0")</f>
        <v>0</v>
      </c>
      <c r="G14" s="10">
        <f>COUNTIFS(Jogos!$A$3:$A$493,D14,Jogos!$I$3:$I$493,3)+COUNTIFS(Jogos!$G$3:$G$493,D14,Jogos!$J$3:$J$493,3)</f>
        <v>0</v>
      </c>
      <c r="H14" s="10">
        <f>COUNTIFS(Jogos!$A$3:$A$493,D14,Jogos!$I$3:$I$493,1)+COUNTIFS(Jogos!$G$3:$G$493,D14,Jogos!$J$3:$J$493,1)</f>
        <v>0</v>
      </c>
      <c r="I14" s="10">
        <f>COUNTIFS(Jogos!$A$3:$A$493,D14,Jogos!$I$3:$I$493,0)+COUNTIFS(Jogos!$G$3:$G$493,D14,Jogos!$J$3:$J$493,0)</f>
        <v>0</v>
      </c>
      <c r="J14" s="10">
        <f>SUMIF(Jogos!$A$3:$A$493,Classificação!D14,Jogos!$C$3:$C$493)+SUMIF(Jogos!$G$3:$G$493,Classificação!D14,Jogos!$E$3:$E$493)</f>
        <v>0</v>
      </c>
      <c r="K14" s="10">
        <f>SUMIF(Jogos!$A$3:$A$493,Classificação!D14,Jogos!$E$3:$E$493)+SUMIF(Jogos!$G$3:$G$493,Classificação!D14,Jogos!$C$3:$C$493)</f>
        <v>0</v>
      </c>
      <c r="L14" s="10">
        <f t="shared" si="1"/>
        <v>0</v>
      </c>
      <c r="M14" s="20" t="str">
        <f t="shared" si="2"/>
        <v/>
      </c>
      <c r="O14" s="1">
        <f t="shared" si="3"/>
        <v>0</v>
      </c>
    </row>
    <row r="15" spans="1:15" x14ac:dyDescent="0.3">
      <c r="A15" s="5"/>
      <c r="B15" s="8">
        <v>12</v>
      </c>
      <c r="C15" s="8"/>
      <c r="D15" s="11" t="str">
        <f>VLOOKUP($B15,'Apoio 2'!$B$3:$L$23,COLUMNS(Classificação!$D$3:D14)+1,FALSE)</f>
        <v>Fluminense</v>
      </c>
      <c r="E15" s="11">
        <f t="shared" si="0"/>
        <v>0</v>
      </c>
      <c r="F15" s="11">
        <f>COUNTIFS(Jogos!$A$3:$A$493,Classificação!D15,Jogos!$C$3:$C$493,"&gt;=0")+COUNTIFS(Jogos!$G$3:$G$493,Classificação!D15,Jogos!$E$3:$E$493,"&gt;=0")</f>
        <v>0</v>
      </c>
      <c r="G15" s="11">
        <f>COUNTIFS(Jogos!$A$3:$A$493,D15,Jogos!$I$3:$I$493,3)+COUNTIFS(Jogos!$G$3:$G$493,D15,Jogos!$J$3:$J$493,3)</f>
        <v>0</v>
      </c>
      <c r="H15" s="11">
        <f>COUNTIFS(Jogos!$A$3:$A$493,D15,Jogos!$I$3:$I$493,1)+COUNTIFS(Jogos!$G$3:$G$493,D15,Jogos!$J$3:$J$493,1)</f>
        <v>0</v>
      </c>
      <c r="I15" s="11">
        <f>COUNTIFS(Jogos!$A$3:$A$493,D15,Jogos!$I$3:$I$493,0)+COUNTIFS(Jogos!$G$3:$G$493,D15,Jogos!$J$3:$J$493,0)</f>
        <v>0</v>
      </c>
      <c r="J15" s="11">
        <f>SUMIF(Jogos!$A$3:$A$493,Classificação!D15,Jogos!$C$3:$C$493)+SUMIF(Jogos!$G$3:$G$493,Classificação!D15,Jogos!$E$3:$E$493)</f>
        <v>0</v>
      </c>
      <c r="K15" s="11">
        <f>SUMIF(Jogos!$A$3:$A$493,Classificação!D15,Jogos!$E$3:$E$493)+SUMIF(Jogos!$G$3:$G$493,Classificação!D15,Jogos!$C$3:$C$493)</f>
        <v>0</v>
      </c>
      <c r="L15" s="11">
        <f t="shared" si="1"/>
        <v>0</v>
      </c>
      <c r="M15" s="19" t="str">
        <f t="shared" si="2"/>
        <v/>
      </c>
      <c r="O15" s="1">
        <f t="shared" si="3"/>
        <v>0</v>
      </c>
    </row>
    <row r="16" spans="1:15" x14ac:dyDescent="0.3">
      <c r="A16" s="5"/>
      <c r="B16" s="7">
        <v>13</v>
      </c>
      <c r="C16" s="7"/>
      <c r="D16" s="10" t="str">
        <f>VLOOKUP($B16,'Apoio 2'!$B$3:$L$23,COLUMNS(Classificação!$D$3:D15)+1,FALSE)</f>
        <v>Fortaleza</v>
      </c>
      <c r="E16" s="10">
        <f t="shared" si="0"/>
        <v>0</v>
      </c>
      <c r="F16" s="10">
        <f>COUNTIFS(Jogos!$A$3:$A$493,Classificação!D16,Jogos!$C$3:$C$493,"&gt;=0")+COUNTIFS(Jogos!$G$3:$G$493,Classificação!D16,Jogos!$E$3:$E$493,"&gt;=0")</f>
        <v>0</v>
      </c>
      <c r="G16" s="10">
        <f>COUNTIFS(Jogos!$A$3:$A$493,D16,Jogos!$I$3:$I$493,3)+COUNTIFS(Jogos!$G$3:$G$493,D16,Jogos!$J$3:$J$493,3)</f>
        <v>0</v>
      </c>
      <c r="H16" s="10">
        <f>COUNTIFS(Jogos!$A$3:$A$493,D16,Jogos!$I$3:$I$493,1)+COUNTIFS(Jogos!$G$3:$G$493,D16,Jogos!$J$3:$J$493,1)</f>
        <v>0</v>
      </c>
      <c r="I16" s="10">
        <f>COUNTIFS(Jogos!$A$3:$A$493,D16,Jogos!$I$3:$I$493,0)+COUNTIFS(Jogos!$G$3:$G$493,D16,Jogos!$J$3:$J$493,0)</f>
        <v>0</v>
      </c>
      <c r="J16" s="10">
        <f>SUMIF(Jogos!$A$3:$A$493,Classificação!D16,Jogos!$C$3:$C$493)+SUMIF(Jogos!$G$3:$G$493,Classificação!D16,Jogos!$E$3:$E$493)</f>
        <v>0</v>
      </c>
      <c r="K16" s="10">
        <f>SUMIF(Jogos!$A$3:$A$493,Classificação!D16,Jogos!$E$3:$E$493)+SUMIF(Jogos!$G$3:$G$493,Classificação!D16,Jogos!$C$3:$C$493)</f>
        <v>0</v>
      </c>
      <c r="L16" s="10">
        <f t="shared" si="1"/>
        <v>0</v>
      </c>
      <c r="M16" s="20" t="str">
        <f t="shared" si="2"/>
        <v/>
      </c>
      <c r="O16" s="1">
        <f t="shared" si="3"/>
        <v>0</v>
      </c>
    </row>
    <row r="17" spans="1:15" x14ac:dyDescent="0.3">
      <c r="A17" s="5"/>
      <c r="B17" s="8">
        <v>14</v>
      </c>
      <c r="C17" s="8"/>
      <c r="D17" s="11" t="str">
        <f>VLOOKUP($B17,'Apoio 2'!$B$3:$L$23,COLUMNS(Classificação!$D$3:D16)+1,FALSE)</f>
        <v>Goiás</v>
      </c>
      <c r="E17" s="11">
        <f t="shared" si="0"/>
        <v>0</v>
      </c>
      <c r="F17" s="11">
        <f>COUNTIFS(Jogos!$A$3:$A$493,Classificação!D17,Jogos!$C$3:$C$493,"&gt;=0")+COUNTIFS(Jogos!$G$3:$G$493,Classificação!D17,Jogos!$E$3:$E$493,"&gt;=0")</f>
        <v>0</v>
      </c>
      <c r="G17" s="11">
        <f>COUNTIFS(Jogos!$A$3:$A$493,D17,Jogos!$I$3:$I$493,3)+COUNTIFS(Jogos!$G$3:$G$493,D17,Jogos!$J$3:$J$493,3)</f>
        <v>0</v>
      </c>
      <c r="H17" s="11">
        <f>COUNTIFS(Jogos!$A$3:$A$493,D17,Jogos!$I$3:$I$493,1)+COUNTIFS(Jogos!$G$3:$G$493,D17,Jogos!$J$3:$J$493,1)</f>
        <v>0</v>
      </c>
      <c r="I17" s="11">
        <f>COUNTIFS(Jogos!$A$3:$A$493,D17,Jogos!$I$3:$I$493,0)+COUNTIFS(Jogos!$G$3:$G$493,D17,Jogos!$J$3:$J$493,0)</f>
        <v>0</v>
      </c>
      <c r="J17" s="11">
        <f>SUMIF(Jogos!$A$3:$A$493,Classificação!D17,Jogos!$C$3:$C$493)+SUMIF(Jogos!$G$3:$G$493,Classificação!D17,Jogos!$E$3:$E$493)</f>
        <v>0</v>
      </c>
      <c r="K17" s="11">
        <f>SUMIF(Jogos!$A$3:$A$493,Classificação!D17,Jogos!$E$3:$E$493)+SUMIF(Jogos!$G$3:$G$493,Classificação!D17,Jogos!$C$3:$C$493)</f>
        <v>0</v>
      </c>
      <c r="L17" s="11">
        <f t="shared" si="1"/>
        <v>0</v>
      </c>
      <c r="M17" s="19" t="str">
        <f t="shared" si="2"/>
        <v/>
      </c>
      <c r="O17" s="1">
        <f t="shared" si="3"/>
        <v>0</v>
      </c>
    </row>
    <row r="18" spans="1:15" x14ac:dyDescent="0.3">
      <c r="A18" s="5"/>
      <c r="B18" s="7">
        <v>15</v>
      </c>
      <c r="C18" s="7"/>
      <c r="D18" s="10" t="str">
        <f>VLOOKUP($B18,'Apoio 2'!$B$3:$L$23,COLUMNS(Classificação!$D$3:D17)+1,FALSE)</f>
        <v>Grêmio</v>
      </c>
      <c r="E18" s="10">
        <f t="shared" si="0"/>
        <v>0</v>
      </c>
      <c r="F18" s="10">
        <f>COUNTIFS(Jogos!$A$3:$A$493,Classificação!D18,Jogos!$C$3:$C$493,"&gt;=0")+COUNTIFS(Jogos!$G$3:$G$493,Classificação!D18,Jogos!$E$3:$E$493,"&gt;=0")</f>
        <v>0</v>
      </c>
      <c r="G18" s="10">
        <f>COUNTIFS(Jogos!$A$3:$A$493,D18,Jogos!$I$3:$I$493,3)+COUNTIFS(Jogos!$G$3:$G$493,D18,Jogos!$J$3:$J$493,3)</f>
        <v>0</v>
      </c>
      <c r="H18" s="10">
        <f>COUNTIFS(Jogos!$A$3:$A$493,D18,Jogos!$I$3:$I$493,1)+COUNTIFS(Jogos!$G$3:$G$493,D18,Jogos!$J$3:$J$493,1)</f>
        <v>0</v>
      </c>
      <c r="I18" s="10">
        <f>COUNTIFS(Jogos!$A$3:$A$493,D18,Jogos!$I$3:$I$493,0)+COUNTIFS(Jogos!$G$3:$G$493,D18,Jogos!$J$3:$J$493,0)</f>
        <v>0</v>
      </c>
      <c r="J18" s="10">
        <f>SUMIF(Jogos!$A$3:$A$493,Classificação!D18,Jogos!$C$3:$C$493)+SUMIF(Jogos!$G$3:$G$493,Classificação!D18,Jogos!$E$3:$E$493)</f>
        <v>0</v>
      </c>
      <c r="K18" s="10">
        <f>SUMIF(Jogos!$A$3:$A$493,Classificação!D18,Jogos!$E$3:$E$493)+SUMIF(Jogos!$G$3:$G$493,Classificação!D18,Jogos!$C$3:$C$493)</f>
        <v>0</v>
      </c>
      <c r="L18" s="10">
        <f t="shared" si="1"/>
        <v>0</v>
      </c>
      <c r="M18" s="20" t="str">
        <f t="shared" si="2"/>
        <v/>
      </c>
      <c r="O18" s="1">
        <f t="shared" si="3"/>
        <v>0</v>
      </c>
    </row>
    <row r="19" spans="1:15" x14ac:dyDescent="0.3">
      <c r="A19" s="5"/>
      <c r="B19" s="8">
        <v>16</v>
      </c>
      <c r="C19" s="8"/>
      <c r="D19" s="11" t="str">
        <f>VLOOKUP($B19,'Apoio 2'!$B$3:$L$23,COLUMNS(Classificação!$D$3:D18)+1,FALSE)</f>
        <v>Internacional</v>
      </c>
      <c r="E19" s="11">
        <f t="shared" si="0"/>
        <v>0</v>
      </c>
      <c r="F19" s="11">
        <f>COUNTIFS(Jogos!$A$3:$A$493,Classificação!D19,Jogos!$C$3:$C$493,"&gt;=0")+COUNTIFS(Jogos!$G$3:$G$493,Classificação!D19,Jogos!$E$3:$E$493,"&gt;=0")</f>
        <v>0</v>
      </c>
      <c r="G19" s="11">
        <f>COUNTIFS(Jogos!$A$3:$A$493,D19,Jogos!$I$3:$I$493,3)+COUNTIFS(Jogos!$G$3:$G$493,D19,Jogos!$J$3:$J$493,3)</f>
        <v>0</v>
      </c>
      <c r="H19" s="11">
        <f>COUNTIFS(Jogos!$A$3:$A$493,D19,Jogos!$I$3:$I$493,1)+COUNTIFS(Jogos!$G$3:$G$493,D19,Jogos!$J$3:$J$493,1)</f>
        <v>0</v>
      </c>
      <c r="I19" s="11">
        <f>COUNTIFS(Jogos!$A$3:$A$493,D19,Jogos!$I$3:$I$493,0)+COUNTIFS(Jogos!$G$3:$G$493,D19,Jogos!$J$3:$J$493,0)</f>
        <v>0</v>
      </c>
      <c r="J19" s="11">
        <f>SUMIF(Jogos!$A$3:$A$493,Classificação!D19,Jogos!$C$3:$C$493)+SUMIF(Jogos!$G$3:$G$493,Classificação!D19,Jogos!$E$3:$E$493)</f>
        <v>0</v>
      </c>
      <c r="K19" s="11">
        <f>SUMIF(Jogos!$A$3:$A$493,Classificação!D19,Jogos!$E$3:$E$493)+SUMIF(Jogos!$G$3:$G$493,Classificação!D19,Jogos!$C$3:$C$493)</f>
        <v>0</v>
      </c>
      <c r="L19" s="11">
        <f t="shared" si="1"/>
        <v>0</v>
      </c>
      <c r="M19" s="19" t="str">
        <f t="shared" si="2"/>
        <v/>
      </c>
      <c r="O19" s="1">
        <f t="shared" si="3"/>
        <v>0</v>
      </c>
    </row>
    <row r="20" spans="1:15" x14ac:dyDescent="0.3">
      <c r="A20" s="6"/>
      <c r="B20" s="7">
        <v>17</v>
      </c>
      <c r="C20" s="7"/>
      <c r="D20" s="10" t="str">
        <f>VLOOKUP($B20,'Apoio 2'!$B$3:$L$23,COLUMNS(Classificação!$D$3:D19)+1,FALSE)</f>
        <v>Palmeiras</v>
      </c>
      <c r="E20" s="10">
        <f t="shared" si="0"/>
        <v>0</v>
      </c>
      <c r="F20" s="10">
        <f>COUNTIFS(Jogos!$A$3:$A$493,Classificação!D20,Jogos!$C$3:$C$493,"&gt;=0")+COUNTIFS(Jogos!$G$3:$G$493,Classificação!D20,Jogos!$E$3:$E$493,"&gt;=0")</f>
        <v>0</v>
      </c>
      <c r="G20" s="10">
        <f>COUNTIFS(Jogos!$A$3:$A$493,D20,Jogos!$I$3:$I$493,3)+COUNTIFS(Jogos!$G$3:$G$493,D20,Jogos!$J$3:$J$493,3)</f>
        <v>0</v>
      </c>
      <c r="H20" s="10">
        <f>COUNTIFS(Jogos!$A$3:$A$493,D20,Jogos!$I$3:$I$493,1)+COUNTIFS(Jogos!$G$3:$G$493,D20,Jogos!$J$3:$J$493,1)</f>
        <v>0</v>
      </c>
      <c r="I20" s="10">
        <f>COUNTIFS(Jogos!$A$3:$A$493,D20,Jogos!$I$3:$I$493,0)+COUNTIFS(Jogos!$G$3:$G$493,D20,Jogos!$J$3:$J$493,0)</f>
        <v>0</v>
      </c>
      <c r="J20" s="10">
        <f>SUMIF(Jogos!$A$3:$A$493,Classificação!D20,Jogos!$C$3:$C$493)+SUMIF(Jogos!$G$3:$G$493,Classificação!D20,Jogos!$E$3:$E$493)</f>
        <v>0</v>
      </c>
      <c r="K20" s="10">
        <f>SUMIF(Jogos!$A$3:$A$493,Classificação!D20,Jogos!$E$3:$E$493)+SUMIF(Jogos!$G$3:$G$493,Classificação!D20,Jogos!$C$3:$C$493)</f>
        <v>0</v>
      </c>
      <c r="L20" s="10">
        <f t="shared" si="1"/>
        <v>0</v>
      </c>
      <c r="M20" s="20" t="str">
        <f t="shared" si="2"/>
        <v/>
      </c>
      <c r="O20" s="1">
        <f t="shared" si="3"/>
        <v>0</v>
      </c>
    </row>
    <row r="21" spans="1:15" x14ac:dyDescent="0.3">
      <c r="A21" s="6"/>
      <c r="B21" s="8">
        <v>18</v>
      </c>
      <c r="C21" s="8"/>
      <c r="D21" s="11" t="str">
        <f>VLOOKUP($B21,'Apoio 2'!$B$3:$L$23,COLUMNS(Classificação!$D$3:D20)+1,FALSE)</f>
        <v>Santos</v>
      </c>
      <c r="E21" s="11">
        <f t="shared" si="0"/>
        <v>0</v>
      </c>
      <c r="F21" s="11">
        <f>COUNTIFS(Jogos!$A$3:$A$493,Classificação!D21,Jogos!$C$3:$C$493,"&gt;=0")+COUNTIFS(Jogos!$G$3:$G$493,Classificação!D21,Jogos!$E$3:$E$493,"&gt;=0")</f>
        <v>0</v>
      </c>
      <c r="G21" s="11">
        <f>COUNTIFS(Jogos!$A$3:$A$493,D21,Jogos!$I$3:$I$493,3)+COUNTIFS(Jogos!$G$3:$G$493,D21,Jogos!$J$3:$J$493,3)</f>
        <v>0</v>
      </c>
      <c r="H21" s="11">
        <f>COUNTIFS(Jogos!$A$3:$A$493,D21,Jogos!$I$3:$I$493,1)+COUNTIFS(Jogos!$G$3:$G$493,D21,Jogos!$J$3:$J$493,1)</f>
        <v>0</v>
      </c>
      <c r="I21" s="11">
        <f>COUNTIFS(Jogos!$A$3:$A$493,D21,Jogos!$I$3:$I$493,0)+COUNTIFS(Jogos!$G$3:$G$493,D21,Jogos!$J$3:$J$493,0)</f>
        <v>0</v>
      </c>
      <c r="J21" s="11">
        <f>SUMIF(Jogos!$A$3:$A$493,Classificação!D21,Jogos!$C$3:$C$493)+SUMIF(Jogos!$G$3:$G$493,Classificação!D21,Jogos!$E$3:$E$493)</f>
        <v>0</v>
      </c>
      <c r="K21" s="11">
        <f>SUMIF(Jogos!$A$3:$A$493,Classificação!D21,Jogos!$E$3:$E$493)+SUMIF(Jogos!$G$3:$G$493,Classificação!D21,Jogos!$C$3:$C$493)</f>
        <v>0</v>
      </c>
      <c r="L21" s="11">
        <f t="shared" si="1"/>
        <v>0</v>
      </c>
      <c r="M21" s="19" t="str">
        <f t="shared" si="2"/>
        <v/>
      </c>
      <c r="O21" s="1">
        <f t="shared" si="3"/>
        <v>0</v>
      </c>
    </row>
    <row r="22" spans="1:15" x14ac:dyDescent="0.3">
      <c r="A22" s="6"/>
      <c r="B22" s="7">
        <v>19</v>
      </c>
      <c r="C22" s="7"/>
      <c r="D22" s="10" t="str">
        <f>VLOOKUP($B22,'Apoio 2'!$B$3:$L$23,COLUMNS(Classificação!$D$3:D21)+1,FALSE)</f>
        <v>São Paulo</v>
      </c>
      <c r="E22" s="10">
        <f t="shared" si="0"/>
        <v>0</v>
      </c>
      <c r="F22" s="10">
        <f>COUNTIFS(Jogos!$A$3:$A$493,Classificação!D22,Jogos!$C$3:$C$493,"&gt;=0")+COUNTIFS(Jogos!$G$3:$G$493,Classificação!D22,Jogos!$E$3:$E$493,"&gt;=0")</f>
        <v>0</v>
      </c>
      <c r="G22" s="10">
        <f>COUNTIFS(Jogos!$A$3:$A$493,D22,Jogos!$I$3:$I$493,3)+COUNTIFS(Jogos!$G$3:$G$493,D22,Jogos!$J$3:$J$493,3)</f>
        <v>0</v>
      </c>
      <c r="H22" s="10">
        <f>COUNTIFS(Jogos!$A$3:$A$493,D22,Jogos!$I$3:$I$493,1)+COUNTIFS(Jogos!$G$3:$G$493,D22,Jogos!$J$3:$J$493,1)</f>
        <v>0</v>
      </c>
      <c r="I22" s="10">
        <f>COUNTIFS(Jogos!$A$3:$A$493,D22,Jogos!$I$3:$I$493,0)+COUNTIFS(Jogos!$G$3:$G$493,D22,Jogos!$J$3:$J$493,0)</f>
        <v>0</v>
      </c>
      <c r="J22" s="10">
        <f>SUMIF(Jogos!$A$3:$A$493,Classificação!D22,Jogos!$C$3:$C$493)+SUMIF(Jogos!$G$3:$G$493,Classificação!D22,Jogos!$E$3:$E$493)</f>
        <v>0</v>
      </c>
      <c r="K22" s="10">
        <f>SUMIF(Jogos!$A$3:$A$493,Classificação!D22,Jogos!$E$3:$E$493)+SUMIF(Jogos!$G$3:$G$493,Classificação!D22,Jogos!$C$3:$C$493)</f>
        <v>0</v>
      </c>
      <c r="L22" s="10">
        <f t="shared" si="1"/>
        <v>0</v>
      </c>
      <c r="M22" s="20" t="str">
        <f t="shared" si="2"/>
        <v/>
      </c>
      <c r="O22" s="1">
        <f t="shared" si="3"/>
        <v>0</v>
      </c>
    </row>
    <row r="23" spans="1:15" x14ac:dyDescent="0.3">
      <c r="A23" s="6"/>
      <c r="B23" s="8">
        <v>20</v>
      </c>
      <c r="C23" s="8"/>
      <c r="D23" s="11" t="str">
        <f>VLOOKUP($B23,'Apoio 2'!$B$3:$L$23,COLUMNS(Classificação!$D$3:D22)+1,FALSE)</f>
        <v>Vasco da Gama</v>
      </c>
      <c r="E23" s="11">
        <f t="shared" si="0"/>
        <v>0</v>
      </c>
      <c r="F23" s="11">
        <f>COUNTIFS(Jogos!$A$3:$A$493,Classificação!D23,Jogos!$C$3:$C$493,"&gt;=0")+COUNTIFS(Jogos!$G$3:$G$493,Classificação!D23,Jogos!$E$3:$E$493,"&gt;=0")</f>
        <v>0</v>
      </c>
      <c r="G23" s="11">
        <f>COUNTIFS(Jogos!$A$3:$A$493,D23,Jogos!$I$3:$I$493,3)+COUNTIFS(Jogos!$G$3:$G$493,D23,Jogos!$J$3:$J$493,3)</f>
        <v>0</v>
      </c>
      <c r="H23" s="11">
        <f>COUNTIFS(Jogos!$A$3:$A$493,D23,Jogos!$I$3:$I$493,1)+COUNTIFS(Jogos!$G$3:$G$493,D23,Jogos!$J$3:$J$493,1)</f>
        <v>0</v>
      </c>
      <c r="I23" s="11">
        <f>COUNTIFS(Jogos!$A$3:$A$493,D23,Jogos!$I$3:$I$493,0)+COUNTIFS(Jogos!$G$3:$G$493,D23,Jogos!$J$3:$J$493,0)</f>
        <v>0</v>
      </c>
      <c r="J23" s="11">
        <f>SUMIF(Jogos!$A$3:$A$493,Classificação!D23,Jogos!$C$3:$C$493)+SUMIF(Jogos!$G$3:$G$493,Classificação!D23,Jogos!$E$3:$E$493)</f>
        <v>0</v>
      </c>
      <c r="K23" s="11">
        <f>SUMIF(Jogos!$A$3:$A$493,Classificação!D23,Jogos!$E$3:$E$493)+SUMIF(Jogos!$G$3:$G$493,Classificação!D23,Jogos!$C$3:$C$493)</f>
        <v>0</v>
      </c>
      <c r="L23" s="11">
        <f t="shared" si="1"/>
        <v>0</v>
      </c>
      <c r="M23" s="19" t="str">
        <f t="shared" si="2"/>
        <v/>
      </c>
      <c r="O23" s="1">
        <f t="shared" si="3"/>
        <v>0</v>
      </c>
    </row>
  </sheetData>
  <sheetProtection algorithmName="SHA-512" hashValue="Z7gBPTOAuVeVKkhTYNZ0ElITU0ZMdrE0t7yUXvqzOiT/3h9AHp1Cpg1vT3ymcfAVfw51OhYnkbtQDWBJKJtH/A==" saltValue="TID9FS4dfQz75inYXKePdg==" spinCount="100000" sheet="1" objects="1" scenarios="1" formatColumns="0" formatRows="0" selectLockedCells="1"/>
  <mergeCells count="1">
    <mergeCell ref="A1:M2"/>
  </mergeCells>
  <pageMargins left="0.511811024" right="0.511811024" top="0.78740157499999996" bottom="0.78740157499999996" header="0.31496062000000002" footer="0.31496062000000002"/>
  <pageSetup paperSize="9" scale="95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showGridLines="0" workbookViewId="0">
      <selection activeCell="N1" sqref="N1:N1048576"/>
    </sheetView>
  </sheetViews>
  <sheetFormatPr defaultColWidth="9.109375" defaultRowHeight="14.4" x14ac:dyDescent="0.3"/>
  <cols>
    <col min="1" max="1" width="1.88671875" style="1" customWidth="1"/>
    <col min="2" max="2" width="3.88671875" style="1" customWidth="1"/>
    <col min="3" max="3" width="17.109375" style="1" customWidth="1"/>
    <col min="4" max="11" width="7.6640625" style="1" customWidth="1"/>
    <col min="12" max="12" width="12" style="1" bestFit="1" customWidth="1"/>
    <col min="13" max="13" width="9.109375" style="1"/>
    <col min="14" max="14" width="12" style="1" bestFit="1" customWidth="1"/>
    <col min="15" max="16384" width="9.109375" style="1"/>
  </cols>
  <sheetData>
    <row r="1" spans="1:14" ht="15" customHeight="1" x14ac:dyDescent="0.3">
      <c r="A1" s="70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13.5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18" x14ac:dyDescent="0.3">
      <c r="B3" s="21"/>
      <c r="C3" s="21" t="s">
        <v>0</v>
      </c>
      <c r="D3" s="14" t="s">
        <v>66</v>
      </c>
      <c r="E3" s="14" t="s">
        <v>21</v>
      </c>
      <c r="F3" s="14" t="s">
        <v>22</v>
      </c>
      <c r="G3" s="14" t="s">
        <v>23</v>
      </c>
      <c r="H3" s="14" t="s">
        <v>24</v>
      </c>
      <c r="I3" s="14" t="s">
        <v>25</v>
      </c>
      <c r="J3" s="14" t="s">
        <v>26</v>
      </c>
      <c r="K3" s="14" t="s">
        <v>27</v>
      </c>
      <c r="L3" s="14" t="s">
        <v>70</v>
      </c>
      <c r="N3" s="1" t="s">
        <v>75</v>
      </c>
    </row>
    <row r="4" spans="1:14" x14ac:dyDescent="0.3">
      <c r="A4" s="2"/>
      <c r="B4" s="12">
        <f>RANK(N4,$N$4:$N$23,0)+COUNTIF($N$3:N3,N4)</f>
        <v>1</v>
      </c>
      <c r="C4" s="1" t="s">
        <v>1</v>
      </c>
      <c r="D4" s="13">
        <f>F4*3+G4*1</f>
        <v>0</v>
      </c>
      <c r="E4" s="13">
        <f>COUNTIFS(Jogos!$A$3:$A$493,'Apoio 2'!C4,Jogos!$C$3:$C$493,"&gt;=0")+COUNTIFS(Jogos!$G$3:$G$493,'Apoio 2'!C4,Jogos!$E$3:$E$493,"&gt;=0")</f>
        <v>0</v>
      </c>
      <c r="F4" s="13">
        <f>COUNTIFS(Jogos!$A$3:$A$493,C4,Jogos!$I$3:$I$493,3)+COUNTIFS(Jogos!$G$3:$G$493,C4,Jogos!$J$3:$J$493,3)</f>
        <v>0</v>
      </c>
      <c r="G4" s="13">
        <f>COUNTIFS(Jogos!$A$3:$A$493,C4,Jogos!$I$3:$I$493,1)+COUNTIFS(Jogos!$G$3:$G$493,C4,Jogos!$J$3:$J$493,1)</f>
        <v>0</v>
      </c>
      <c r="H4" s="13">
        <f>COUNTIFS(Jogos!$A$3:$A$493,C4,Jogos!$I$3:$I$493,0)+COUNTIFS(Jogos!$G$3:$G$493,C4,Jogos!$J$3:$J$493,0)</f>
        <v>0</v>
      </c>
      <c r="I4" s="13">
        <f>SUMIF(Jogos!$A$3:$A$493,'Apoio 2'!C4,Jogos!$C$3:$C$493)+SUMIF(Jogos!$G$3:$G$493,'Apoio 2'!C4,Jogos!$E$3:$E$493)</f>
        <v>0</v>
      </c>
      <c r="J4" s="13">
        <f>SUMIF(Jogos!$A$3:$A$493,'Apoio 2'!C4,Jogos!$E$3:$E$493)+SUMIF(Jogos!$G$3:$G$493,'Apoio 2'!C4,Jogos!$C$3:$C$493)</f>
        <v>0</v>
      </c>
      <c r="K4" s="13">
        <f>I4-J4</f>
        <v>0</v>
      </c>
      <c r="L4" s="18" t="str">
        <f>IFERROR((D4/(E4*3))*1,"")</f>
        <v/>
      </c>
      <c r="N4" s="1">
        <f>SUM(D4*10000000+F4*10000+K4*1000+I4*100)</f>
        <v>0</v>
      </c>
    </row>
    <row r="5" spans="1:14" x14ac:dyDescent="0.3">
      <c r="A5" s="2"/>
      <c r="B5" s="12">
        <f>RANK(N5,$N$4:$N$23,0)+COUNTIF($N$3:N4,N5)</f>
        <v>2</v>
      </c>
      <c r="C5" s="1" t="s">
        <v>2</v>
      </c>
      <c r="D5" s="11">
        <f t="shared" ref="D5:D23" si="0">F5*3+G5*1</f>
        <v>0</v>
      </c>
      <c r="E5" s="13">
        <f>COUNTIFS(Jogos!$A$3:$A$493,'Apoio 2'!C5,Jogos!$C$3:$C$493,"&gt;=0")+COUNTIFS(Jogos!$G$3:$G$493,'Apoio 2'!C5,Jogos!$E$3:$E$493,"&gt;=0")</f>
        <v>0</v>
      </c>
      <c r="F5" s="13">
        <f>COUNTIFS(Jogos!$A$3:$A$493,C5,Jogos!$I$3:$I$493,3)+COUNTIFS(Jogos!$G$3:$G$493,C5,Jogos!$J$3:$J$493,3)</f>
        <v>0</v>
      </c>
      <c r="G5" s="13">
        <f>COUNTIFS(Jogos!$A$3:$A$493,C5,Jogos!$I$3:$I$493,1)+COUNTIFS(Jogos!$G$3:$G$493,C5,Jogos!$J$3:$J$493,1)</f>
        <v>0</v>
      </c>
      <c r="H5" s="13">
        <f>COUNTIFS(Jogos!$A$3:$A$493,C5,Jogos!$I$3:$I$493,0)+COUNTIFS(Jogos!$G$3:$G$493,C5,Jogos!$J$3:$J$493,0)</f>
        <v>0</v>
      </c>
      <c r="I5" s="13">
        <f>SUMIF(Jogos!$A$3:$A$493,'Apoio 2'!C5,Jogos!$C$3:$C$493)+SUMIF(Jogos!$G$3:$G$493,'Apoio 2'!C5,Jogos!$E$3:$E$493)</f>
        <v>0</v>
      </c>
      <c r="J5" s="13">
        <f>SUMIF(Jogos!$A$3:$A$493,'Apoio 2'!C5,Jogos!$E$3:$E$493)+SUMIF(Jogos!$G$3:$G$493,'Apoio 2'!C5,Jogos!$C$3:$C$493)</f>
        <v>0</v>
      </c>
      <c r="K5" s="11">
        <f t="shared" ref="K5:K23" si="1">I5-J5</f>
        <v>0</v>
      </c>
      <c r="L5" s="19" t="str">
        <f t="shared" ref="L5:L23" si="2">IFERROR((D5/(E5*3))*1,"")</f>
        <v/>
      </c>
      <c r="N5" s="1">
        <f t="shared" ref="N5:N23" si="3">SUM(D5*10000000+F5*10000+K5*1000+I5*100)</f>
        <v>0</v>
      </c>
    </row>
    <row r="6" spans="1:14" x14ac:dyDescent="0.3">
      <c r="A6" s="2"/>
      <c r="B6" s="12">
        <f>RANK(N6,$N$4:$N$23,0)+COUNTIF($N$3:N5,N6)</f>
        <v>3</v>
      </c>
      <c r="C6" s="1" t="s">
        <v>3</v>
      </c>
      <c r="D6" s="10">
        <f t="shared" si="0"/>
        <v>0</v>
      </c>
      <c r="E6" s="13">
        <f>COUNTIFS(Jogos!$A$3:$A$493,'Apoio 2'!C6,Jogos!$C$3:$C$493,"&gt;=0")+COUNTIFS(Jogos!$G$3:$G$493,'Apoio 2'!C6,Jogos!$E$3:$E$493,"&gt;=0")</f>
        <v>0</v>
      </c>
      <c r="F6" s="13">
        <f>COUNTIFS(Jogos!$A$3:$A$493,C6,Jogos!$I$3:$I$493,3)+COUNTIFS(Jogos!$G$3:$G$493,C6,Jogos!$J$3:$J$493,3)</f>
        <v>0</v>
      </c>
      <c r="G6" s="13">
        <f>COUNTIFS(Jogos!$A$3:$A$493,C6,Jogos!$I$3:$I$493,1)+COUNTIFS(Jogos!$G$3:$G$493,C6,Jogos!$J$3:$J$493,1)</f>
        <v>0</v>
      </c>
      <c r="H6" s="13">
        <f>COUNTIFS(Jogos!$A$3:$A$493,C6,Jogos!$I$3:$I$493,0)+COUNTIFS(Jogos!$G$3:$G$493,C6,Jogos!$J$3:$J$493,0)</f>
        <v>0</v>
      </c>
      <c r="I6" s="13">
        <f>SUMIF(Jogos!$A$3:$A$493,'Apoio 2'!C6,Jogos!$C$3:$C$493)+SUMIF(Jogos!$G$3:$G$493,'Apoio 2'!C6,Jogos!$E$3:$E$493)</f>
        <v>0</v>
      </c>
      <c r="J6" s="13">
        <f>SUMIF(Jogos!$A$3:$A$493,'Apoio 2'!C6,Jogos!$E$3:$E$493)+SUMIF(Jogos!$G$3:$G$493,'Apoio 2'!C6,Jogos!$C$3:$C$493)</f>
        <v>0</v>
      </c>
      <c r="K6" s="10">
        <f t="shared" si="1"/>
        <v>0</v>
      </c>
      <c r="L6" s="20" t="str">
        <f t="shared" si="2"/>
        <v/>
      </c>
      <c r="N6" s="1">
        <f t="shared" si="3"/>
        <v>0</v>
      </c>
    </row>
    <row r="7" spans="1:14" x14ac:dyDescent="0.3">
      <c r="A7" s="3"/>
      <c r="B7" s="12">
        <f>RANK(N7,$N$4:$N$23,0)+COUNTIF($N$3:N6,N7)</f>
        <v>4</v>
      </c>
      <c r="C7" s="1" t="s">
        <v>4</v>
      </c>
      <c r="D7" s="11">
        <f t="shared" si="0"/>
        <v>0</v>
      </c>
      <c r="E7" s="13">
        <f>COUNTIFS(Jogos!$A$3:$A$493,'Apoio 2'!C7,Jogos!$C$3:$C$493,"&gt;=0")+COUNTIFS(Jogos!$G$3:$G$493,'Apoio 2'!C7,Jogos!$E$3:$E$493,"&gt;=0")</f>
        <v>0</v>
      </c>
      <c r="F7" s="13">
        <f>COUNTIFS(Jogos!$A$3:$A$493,C7,Jogos!$I$3:$I$493,3)+COUNTIFS(Jogos!$G$3:$G$493,C7,Jogos!$J$3:$J$493,3)</f>
        <v>0</v>
      </c>
      <c r="G7" s="13">
        <f>COUNTIFS(Jogos!$A$3:$A$493,C7,Jogos!$I$3:$I$493,1)+COUNTIFS(Jogos!$G$3:$G$493,C7,Jogos!$J$3:$J$493,1)</f>
        <v>0</v>
      </c>
      <c r="H7" s="13">
        <f>COUNTIFS(Jogos!$A$3:$A$493,C7,Jogos!$I$3:$I$493,0)+COUNTIFS(Jogos!$G$3:$G$493,C7,Jogos!$J$3:$J$493,0)</f>
        <v>0</v>
      </c>
      <c r="I7" s="13">
        <f>SUMIF(Jogos!$A$3:$A$493,'Apoio 2'!C7,Jogos!$C$3:$C$493)+SUMIF(Jogos!$G$3:$G$493,'Apoio 2'!C7,Jogos!$E$3:$E$493)</f>
        <v>0</v>
      </c>
      <c r="J7" s="13">
        <f>SUMIF(Jogos!$A$3:$A$493,'Apoio 2'!C7,Jogos!$E$3:$E$493)+SUMIF(Jogos!$G$3:$G$493,'Apoio 2'!C7,Jogos!$C$3:$C$493)</f>
        <v>0</v>
      </c>
      <c r="K7" s="11">
        <f t="shared" si="1"/>
        <v>0</v>
      </c>
      <c r="L7" s="19" t="str">
        <f t="shared" si="2"/>
        <v/>
      </c>
      <c r="N7" s="1">
        <f t="shared" si="3"/>
        <v>0</v>
      </c>
    </row>
    <row r="8" spans="1:14" x14ac:dyDescent="0.3">
      <c r="A8" s="3"/>
      <c r="B8" s="12">
        <f>RANK(N8,$N$4:$N$23,0)+COUNTIF($N$3:N7,N8)</f>
        <v>5</v>
      </c>
      <c r="C8" s="1" t="s">
        <v>5</v>
      </c>
      <c r="D8" s="10">
        <f t="shared" si="0"/>
        <v>0</v>
      </c>
      <c r="E8" s="13">
        <f>COUNTIFS(Jogos!$A$3:$A$493,'Apoio 2'!C8,Jogos!$C$3:$C$493,"&gt;=0")+COUNTIFS(Jogos!$G$3:$G$493,'Apoio 2'!C8,Jogos!$E$3:$E$493,"&gt;=0")</f>
        <v>0</v>
      </c>
      <c r="F8" s="13">
        <f>COUNTIFS(Jogos!$A$3:$A$493,C8,Jogos!$I$3:$I$493,3)+COUNTIFS(Jogos!$G$3:$G$493,C8,Jogos!$J$3:$J$493,3)</f>
        <v>0</v>
      </c>
      <c r="G8" s="13">
        <f>COUNTIFS(Jogos!$A$3:$A$493,C8,Jogos!$I$3:$I$493,1)+COUNTIFS(Jogos!$G$3:$G$493,C8,Jogos!$J$3:$J$493,1)</f>
        <v>0</v>
      </c>
      <c r="H8" s="13">
        <f>COUNTIFS(Jogos!$A$3:$A$493,C8,Jogos!$I$3:$I$493,0)+COUNTIFS(Jogos!$G$3:$G$493,C8,Jogos!$J$3:$J$493,0)</f>
        <v>0</v>
      </c>
      <c r="I8" s="13">
        <f>SUMIF(Jogos!$A$3:$A$493,'Apoio 2'!C8,Jogos!$C$3:$C$493)+SUMIF(Jogos!$G$3:$G$493,'Apoio 2'!C8,Jogos!$E$3:$E$493)</f>
        <v>0</v>
      </c>
      <c r="J8" s="13">
        <f>SUMIF(Jogos!$A$3:$A$493,'Apoio 2'!C8,Jogos!$E$3:$E$493)+SUMIF(Jogos!$G$3:$G$493,'Apoio 2'!C8,Jogos!$C$3:$C$493)</f>
        <v>0</v>
      </c>
      <c r="K8" s="10">
        <f t="shared" si="1"/>
        <v>0</v>
      </c>
      <c r="L8" s="20" t="str">
        <f t="shared" si="2"/>
        <v/>
      </c>
      <c r="N8" s="1">
        <f t="shared" si="3"/>
        <v>0</v>
      </c>
    </row>
    <row r="9" spans="1:14" x14ac:dyDescent="0.3">
      <c r="A9" s="4"/>
      <c r="B9" s="12">
        <f>RANK(N9,$N$4:$N$23,0)+COUNTIF($N$3:N8,N9)</f>
        <v>6</v>
      </c>
      <c r="C9" s="1" t="s">
        <v>6</v>
      </c>
      <c r="D9" s="11">
        <f t="shared" si="0"/>
        <v>0</v>
      </c>
      <c r="E9" s="13">
        <f>COUNTIFS(Jogos!$A$3:$A$493,'Apoio 2'!C9,Jogos!$C$3:$C$493,"&gt;=0")+COUNTIFS(Jogos!$G$3:$G$493,'Apoio 2'!C9,Jogos!$E$3:$E$493,"&gt;=0")</f>
        <v>0</v>
      </c>
      <c r="F9" s="13">
        <f>COUNTIFS(Jogos!$A$3:$A$493,C9,Jogos!$I$3:$I$493,3)+COUNTIFS(Jogos!$G$3:$G$493,C9,Jogos!$J$3:$J$493,3)</f>
        <v>0</v>
      </c>
      <c r="G9" s="13">
        <f>COUNTIFS(Jogos!$A$3:$A$493,C9,Jogos!$I$3:$I$493,1)+COUNTIFS(Jogos!$G$3:$G$493,C9,Jogos!$J$3:$J$493,1)</f>
        <v>0</v>
      </c>
      <c r="H9" s="13">
        <f>COUNTIFS(Jogos!$A$3:$A$493,C9,Jogos!$I$3:$I$493,0)+COUNTIFS(Jogos!$G$3:$G$493,C9,Jogos!$J$3:$J$493,0)</f>
        <v>0</v>
      </c>
      <c r="I9" s="13">
        <f>SUMIF(Jogos!$A$3:$A$493,'Apoio 2'!C9,Jogos!$C$3:$C$493)+SUMIF(Jogos!$G$3:$G$493,'Apoio 2'!C9,Jogos!$E$3:$E$493)</f>
        <v>0</v>
      </c>
      <c r="J9" s="13">
        <f>SUMIF(Jogos!$A$3:$A$493,'Apoio 2'!C9,Jogos!$E$3:$E$493)+SUMIF(Jogos!$G$3:$G$493,'Apoio 2'!C9,Jogos!$C$3:$C$493)</f>
        <v>0</v>
      </c>
      <c r="K9" s="11">
        <f t="shared" si="1"/>
        <v>0</v>
      </c>
      <c r="L9" s="19" t="str">
        <f t="shared" si="2"/>
        <v/>
      </c>
      <c r="N9" s="1">
        <f t="shared" si="3"/>
        <v>0</v>
      </c>
    </row>
    <row r="10" spans="1:14" x14ac:dyDescent="0.3">
      <c r="A10" s="4"/>
      <c r="B10" s="12">
        <f>RANK(N10,$N$4:$N$23,0)+COUNTIF($N$3:N9,N10)</f>
        <v>7</v>
      </c>
      <c r="C10" s="1" t="s">
        <v>7</v>
      </c>
      <c r="D10" s="10">
        <f t="shared" si="0"/>
        <v>0</v>
      </c>
      <c r="E10" s="13">
        <f>COUNTIFS(Jogos!$A$3:$A$493,'Apoio 2'!C10,Jogos!$C$3:$C$493,"&gt;=0")+COUNTIFS(Jogos!$G$3:$G$493,'Apoio 2'!C10,Jogos!$E$3:$E$493,"&gt;=0")</f>
        <v>0</v>
      </c>
      <c r="F10" s="13">
        <f>COUNTIFS(Jogos!$A$3:$A$493,C10,Jogos!$I$3:$I$493,3)+COUNTIFS(Jogos!$G$3:$G$493,C10,Jogos!$J$3:$J$493,3)</f>
        <v>0</v>
      </c>
      <c r="G10" s="13">
        <f>COUNTIFS(Jogos!$A$3:$A$493,C10,Jogos!$I$3:$I$493,1)+COUNTIFS(Jogos!$G$3:$G$493,C10,Jogos!$J$3:$J$493,1)</f>
        <v>0</v>
      </c>
      <c r="H10" s="13">
        <f>COUNTIFS(Jogos!$A$3:$A$493,C10,Jogos!$I$3:$I$493,0)+COUNTIFS(Jogos!$G$3:$G$493,C10,Jogos!$J$3:$J$493,0)</f>
        <v>0</v>
      </c>
      <c r="I10" s="13">
        <f>SUMIF(Jogos!$A$3:$A$493,'Apoio 2'!C10,Jogos!$C$3:$C$493)+SUMIF(Jogos!$G$3:$G$493,'Apoio 2'!C10,Jogos!$E$3:$E$493)</f>
        <v>0</v>
      </c>
      <c r="J10" s="13">
        <f>SUMIF(Jogos!$A$3:$A$493,'Apoio 2'!C10,Jogos!$E$3:$E$493)+SUMIF(Jogos!$G$3:$G$493,'Apoio 2'!C10,Jogos!$C$3:$C$493)</f>
        <v>0</v>
      </c>
      <c r="K10" s="10">
        <f t="shared" si="1"/>
        <v>0</v>
      </c>
      <c r="L10" s="20" t="str">
        <f t="shared" si="2"/>
        <v/>
      </c>
      <c r="N10" s="1">
        <f t="shared" si="3"/>
        <v>0</v>
      </c>
    </row>
    <row r="11" spans="1:14" x14ac:dyDescent="0.3">
      <c r="A11" s="4"/>
      <c r="B11" s="12">
        <f>RANK(N11,$N$4:$N$23,0)+COUNTIF($N$3:N10,N11)</f>
        <v>8</v>
      </c>
      <c r="C11" s="1" t="s">
        <v>8</v>
      </c>
      <c r="D11" s="11">
        <f t="shared" si="0"/>
        <v>0</v>
      </c>
      <c r="E11" s="13">
        <f>COUNTIFS(Jogos!$A$3:$A$493,'Apoio 2'!C11,Jogos!$C$3:$C$493,"&gt;=0")+COUNTIFS(Jogos!$G$3:$G$493,'Apoio 2'!C11,Jogos!$E$3:$E$493,"&gt;=0")</f>
        <v>0</v>
      </c>
      <c r="F11" s="13">
        <f>COUNTIFS(Jogos!$A$3:$A$493,C11,Jogos!$I$3:$I$493,3)+COUNTIFS(Jogos!$G$3:$G$493,C11,Jogos!$J$3:$J$493,3)</f>
        <v>0</v>
      </c>
      <c r="G11" s="13">
        <f>COUNTIFS(Jogos!$A$3:$A$493,C11,Jogos!$I$3:$I$493,1)+COUNTIFS(Jogos!$G$3:$G$493,C11,Jogos!$J$3:$J$493,1)</f>
        <v>0</v>
      </c>
      <c r="H11" s="13">
        <f>COUNTIFS(Jogos!$A$3:$A$493,C11,Jogos!$I$3:$I$493,0)+COUNTIFS(Jogos!$G$3:$G$493,C11,Jogos!$J$3:$J$493,0)</f>
        <v>0</v>
      </c>
      <c r="I11" s="13">
        <f>SUMIF(Jogos!$A$3:$A$493,'Apoio 2'!C11,Jogos!$C$3:$C$493)+SUMIF(Jogos!$G$3:$G$493,'Apoio 2'!C11,Jogos!$E$3:$E$493)</f>
        <v>0</v>
      </c>
      <c r="J11" s="13">
        <f>SUMIF(Jogos!$A$3:$A$493,'Apoio 2'!C11,Jogos!$E$3:$E$493)+SUMIF(Jogos!$G$3:$G$493,'Apoio 2'!C11,Jogos!$C$3:$C$493)</f>
        <v>0</v>
      </c>
      <c r="K11" s="11">
        <f t="shared" si="1"/>
        <v>0</v>
      </c>
      <c r="L11" s="19" t="str">
        <f t="shared" si="2"/>
        <v/>
      </c>
      <c r="N11" s="1">
        <f t="shared" si="3"/>
        <v>0</v>
      </c>
    </row>
    <row r="12" spans="1:14" x14ac:dyDescent="0.3">
      <c r="A12" s="4"/>
      <c r="B12" s="12">
        <f>RANK(N12,$N$4:$N$23,0)+COUNTIF($N$3:N11,N12)</f>
        <v>9</v>
      </c>
      <c r="C12" s="1" t="s">
        <v>9</v>
      </c>
      <c r="D12" s="10">
        <f t="shared" si="0"/>
        <v>0</v>
      </c>
      <c r="E12" s="13">
        <f>COUNTIFS(Jogos!$A$3:$A$493,'Apoio 2'!C12,Jogos!$C$3:$C$493,"&gt;=0")+COUNTIFS(Jogos!$G$3:$G$493,'Apoio 2'!C12,Jogos!$E$3:$E$493,"&gt;=0")</f>
        <v>0</v>
      </c>
      <c r="F12" s="13">
        <f>COUNTIFS(Jogos!$A$3:$A$493,C12,Jogos!$I$3:$I$493,3)+COUNTIFS(Jogos!$G$3:$G$493,C12,Jogos!$J$3:$J$493,3)</f>
        <v>0</v>
      </c>
      <c r="G12" s="13">
        <f>COUNTIFS(Jogos!$A$3:$A$493,C12,Jogos!$I$3:$I$493,1)+COUNTIFS(Jogos!$G$3:$G$493,C12,Jogos!$J$3:$J$493,1)</f>
        <v>0</v>
      </c>
      <c r="H12" s="13">
        <f>COUNTIFS(Jogos!$A$3:$A$493,C12,Jogos!$I$3:$I$493,0)+COUNTIFS(Jogos!$G$3:$G$493,C12,Jogos!$J$3:$J$493,0)</f>
        <v>0</v>
      </c>
      <c r="I12" s="13">
        <f>SUMIF(Jogos!$A$3:$A$493,'Apoio 2'!C12,Jogos!$C$3:$C$493)+SUMIF(Jogos!$G$3:$G$493,'Apoio 2'!C12,Jogos!$E$3:$E$493)</f>
        <v>0</v>
      </c>
      <c r="J12" s="13">
        <f>SUMIF(Jogos!$A$3:$A$493,'Apoio 2'!C12,Jogos!$E$3:$E$493)+SUMIF(Jogos!$G$3:$G$493,'Apoio 2'!C12,Jogos!$C$3:$C$493)</f>
        <v>0</v>
      </c>
      <c r="K12" s="10">
        <f t="shared" si="1"/>
        <v>0</v>
      </c>
      <c r="L12" s="20" t="str">
        <f t="shared" si="2"/>
        <v/>
      </c>
      <c r="N12" s="1">
        <f t="shared" si="3"/>
        <v>0</v>
      </c>
    </row>
    <row r="13" spans="1:14" x14ac:dyDescent="0.3">
      <c r="A13" s="4"/>
      <c r="B13" s="12">
        <f>RANK(N13,$N$4:$N$23,0)+COUNTIF($N$3:N12,N13)</f>
        <v>10</v>
      </c>
      <c r="C13" s="1" t="s">
        <v>10</v>
      </c>
      <c r="D13" s="11">
        <f t="shared" si="0"/>
        <v>0</v>
      </c>
      <c r="E13" s="13">
        <f>COUNTIFS(Jogos!$A$3:$A$493,'Apoio 2'!C13,Jogos!$C$3:$C$493,"&gt;=0")+COUNTIFS(Jogos!$G$3:$G$493,'Apoio 2'!C13,Jogos!$E$3:$E$493,"&gt;=0")</f>
        <v>0</v>
      </c>
      <c r="F13" s="13">
        <f>COUNTIFS(Jogos!$A$3:$A$493,C13,Jogos!$I$3:$I$493,3)+COUNTIFS(Jogos!$G$3:$G$493,C13,Jogos!$J$3:$J$493,3)</f>
        <v>0</v>
      </c>
      <c r="G13" s="13">
        <f>COUNTIFS(Jogos!$A$3:$A$493,C13,Jogos!$I$3:$I$493,1)+COUNTIFS(Jogos!$G$3:$G$493,C13,Jogos!$J$3:$J$493,1)</f>
        <v>0</v>
      </c>
      <c r="H13" s="13">
        <f>COUNTIFS(Jogos!$A$3:$A$493,C13,Jogos!$I$3:$I$493,0)+COUNTIFS(Jogos!$G$3:$G$493,C13,Jogos!$J$3:$J$493,0)</f>
        <v>0</v>
      </c>
      <c r="I13" s="13">
        <f>SUMIF(Jogos!$A$3:$A$493,'Apoio 2'!C13,Jogos!$C$3:$C$493)+SUMIF(Jogos!$G$3:$G$493,'Apoio 2'!C13,Jogos!$E$3:$E$493)</f>
        <v>0</v>
      </c>
      <c r="J13" s="13">
        <f>SUMIF(Jogos!$A$3:$A$493,'Apoio 2'!C13,Jogos!$E$3:$E$493)+SUMIF(Jogos!$G$3:$G$493,'Apoio 2'!C13,Jogos!$C$3:$C$493)</f>
        <v>0</v>
      </c>
      <c r="K13" s="11">
        <f t="shared" si="1"/>
        <v>0</v>
      </c>
      <c r="L13" s="19" t="str">
        <f t="shared" si="2"/>
        <v/>
      </c>
      <c r="N13" s="1">
        <f t="shared" si="3"/>
        <v>0</v>
      </c>
    </row>
    <row r="14" spans="1:14" x14ac:dyDescent="0.3">
      <c r="A14" s="4"/>
      <c r="B14" s="12">
        <f>RANK(N14,$N$4:$N$23,0)+COUNTIF($N$3:N13,N14)</f>
        <v>11</v>
      </c>
      <c r="C14" s="1" t="s">
        <v>11</v>
      </c>
      <c r="D14" s="10">
        <f t="shared" si="0"/>
        <v>0</v>
      </c>
      <c r="E14" s="13">
        <f>COUNTIFS(Jogos!$A$3:$A$493,'Apoio 2'!C14,Jogos!$C$3:$C$493,"&gt;=0")+COUNTIFS(Jogos!$G$3:$G$493,'Apoio 2'!C14,Jogos!$E$3:$E$493,"&gt;=0")</f>
        <v>0</v>
      </c>
      <c r="F14" s="13">
        <f>COUNTIFS(Jogos!$A$3:$A$493,C14,Jogos!$I$3:$I$493,3)+COUNTIFS(Jogos!$G$3:$G$493,C14,Jogos!$J$3:$J$493,3)</f>
        <v>0</v>
      </c>
      <c r="G14" s="13">
        <f>COUNTIFS(Jogos!$A$3:$A$493,C14,Jogos!$I$3:$I$493,1)+COUNTIFS(Jogos!$G$3:$G$493,C14,Jogos!$J$3:$J$493,1)</f>
        <v>0</v>
      </c>
      <c r="H14" s="13">
        <f>COUNTIFS(Jogos!$A$3:$A$493,C14,Jogos!$I$3:$I$493,0)+COUNTIFS(Jogos!$G$3:$G$493,C14,Jogos!$J$3:$J$493,0)</f>
        <v>0</v>
      </c>
      <c r="I14" s="13">
        <f>SUMIF(Jogos!$A$3:$A$493,'Apoio 2'!C14,Jogos!$C$3:$C$493)+SUMIF(Jogos!$G$3:$G$493,'Apoio 2'!C14,Jogos!$E$3:$E$493)</f>
        <v>0</v>
      </c>
      <c r="J14" s="13">
        <f>SUMIF(Jogos!$A$3:$A$493,'Apoio 2'!C14,Jogos!$E$3:$E$493)+SUMIF(Jogos!$G$3:$G$493,'Apoio 2'!C14,Jogos!$C$3:$C$493)</f>
        <v>0</v>
      </c>
      <c r="K14" s="10">
        <f t="shared" si="1"/>
        <v>0</v>
      </c>
      <c r="L14" s="20" t="str">
        <f t="shared" si="2"/>
        <v/>
      </c>
      <c r="N14" s="1">
        <f t="shared" si="3"/>
        <v>0</v>
      </c>
    </row>
    <row r="15" spans="1:14" x14ac:dyDescent="0.3">
      <c r="A15" s="5"/>
      <c r="B15" s="12">
        <f>RANK(N15,$N$4:$N$23,0)+COUNTIF($N$3:N14,N15)</f>
        <v>12</v>
      </c>
      <c r="C15" s="1" t="s">
        <v>12</v>
      </c>
      <c r="D15" s="11">
        <f t="shared" si="0"/>
        <v>0</v>
      </c>
      <c r="E15" s="13">
        <f>COUNTIFS(Jogos!$A$3:$A$493,'Apoio 2'!C15,Jogos!$C$3:$C$493,"&gt;=0")+COUNTIFS(Jogos!$G$3:$G$493,'Apoio 2'!C15,Jogos!$E$3:$E$493,"&gt;=0")</f>
        <v>0</v>
      </c>
      <c r="F15" s="13">
        <f>COUNTIFS(Jogos!$A$3:$A$493,C15,Jogos!$I$3:$I$493,3)+COUNTIFS(Jogos!$G$3:$G$493,C15,Jogos!$J$3:$J$493,3)</f>
        <v>0</v>
      </c>
      <c r="G15" s="13">
        <f>COUNTIFS(Jogos!$A$3:$A$493,C15,Jogos!$I$3:$I$493,1)+COUNTIFS(Jogos!$G$3:$G$493,C15,Jogos!$J$3:$J$493,1)</f>
        <v>0</v>
      </c>
      <c r="H15" s="13">
        <f>COUNTIFS(Jogos!$A$3:$A$493,C15,Jogos!$I$3:$I$493,0)+COUNTIFS(Jogos!$G$3:$G$493,C15,Jogos!$J$3:$J$493,0)</f>
        <v>0</v>
      </c>
      <c r="I15" s="13">
        <f>SUMIF(Jogos!$A$3:$A$493,'Apoio 2'!C15,Jogos!$C$3:$C$493)+SUMIF(Jogos!$G$3:$G$493,'Apoio 2'!C15,Jogos!$E$3:$E$493)</f>
        <v>0</v>
      </c>
      <c r="J15" s="13">
        <f>SUMIF(Jogos!$A$3:$A$493,'Apoio 2'!C15,Jogos!$E$3:$E$493)+SUMIF(Jogos!$G$3:$G$493,'Apoio 2'!C15,Jogos!$C$3:$C$493)</f>
        <v>0</v>
      </c>
      <c r="K15" s="11">
        <f t="shared" si="1"/>
        <v>0</v>
      </c>
      <c r="L15" s="19" t="str">
        <f t="shared" si="2"/>
        <v/>
      </c>
      <c r="N15" s="1">
        <f t="shared" si="3"/>
        <v>0</v>
      </c>
    </row>
    <row r="16" spans="1:14" x14ac:dyDescent="0.3">
      <c r="A16" s="5"/>
      <c r="B16" s="12">
        <f>RANK(N16,$N$4:$N$23,0)+COUNTIF($N$3:N15,N16)</f>
        <v>13</v>
      </c>
      <c r="C16" s="1" t="s">
        <v>13</v>
      </c>
      <c r="D16" s="10">
        <f t="shared" si="0"/>
        <v>0</v>
      </c>
      <c r="E16" s="13">
        <f>COUNTIFS(Jogos!$A$3:$A$493,'Apoio 2'!C16,Jogos!$C$3:$C$493,"&gt;=0")+COUNTIFS(Jogos!$G$3:$G$493,'Apoio 2'!C16,Jogos!$E$3:$E$493,"&gt;=0")</f>
        <v>0</v>
      </c>
      <c r="F16" s="13">
        <f>COUNTIFS(Jogos!$A$3:$A$493,C16,Jogos!$I$3:$I$493,3)+COUNTIFS(Jogos!$G$3:$G$493,C16,Jogos!$J$3:$J$493,3)</f>
        <v>0</v>
      </c>
      <c r="G16" s="13">
        <f>COUNTIFS(Jogos!$A$3:$A$493,C16,Jogos!$I$3:$I$493,1)+COUNTIFS(Jogos!$G$3:$G$493,C16,Jogos!$J$3:$J$493,1)</f>
        <v>0</v>
      </c>
      <c r="H16" s="13">
        <f>COUNTIFS(Jogos!$A$3:$A$493,C16,Jogos!$I$3:$I$493,0)+COUNTIFS(Jogos!$G$3:$G$493,C16,Jogos!$J$3:$J$493,0)</f>
        <v>0</v>
      </c>
      <c r="I16" s="13">
        <f>SUMIF(Jogos!$A$3:$A$493,'Apoio 2'!C16,Jogos!$C$3:$C$493)+SUMIF(Jogos!$G$3:$G$493,'Apoio 2'!C16,Jogos!$E$3:$E$493)</f>
        <v>0</v>
      </c>
      <c r="J16" s="13">
        <f>SUMIF(Jogos!$A$3:$A$493,'Apoio 2'!C16,Jogos!$E$3:$E$493)+SUMIF(Jogos!$G$3:$G$493,'Apoio 2'!C16,Jogos!$C$3:$C$493)</f>
        <v>0</v>
      </c>
      <c r="K16" s="10">
        <f t="shared" si="1"/>
        <v>0</v>
      </c>
      <c r="L16" s="20" t="str">
        <f t="shared" si="2"/>
        <v/>
      </c>
      <c r="N16" s="1">
        <f t="shared" si="3"/>
        <v>0</v>
      </c>
    </row>
    <row r="17" spans="1:14" x14ac:dyDescent="0.3">
      <c r="A17" s="5"/>
      <c r="B17" s="12">
        <f>RANK(N17,$N$4:$N$23,0)+COUNTIF($N$3:N16,N17)</f>
        <v>14</v>
      </c>
      <c r="C17" s="1" t="s">
        <v>14</v>
      </c>
      <c r="D17" s="11">
        <f t="shared" si="0"/>
        <v>0</v>
      </c>
      <c r="E17" s="13">
        <f>COUNTIFS(Jogos!$A$3:$A$493,'Apoio 2'!C17,Jogos!$C$3:$C$493,"&gt;=0")+COUNTIFS(Jogos!$G$3:$G$493,'Apoio 2'!C17,Jogos!$E$3:$E$493,"&gt;=0")</f>
        <v>0</v>
      </c>
      <c r="F17" s="13">
        <f>COUNTIFS(Jogos!$A$3:$A$493,C17,Jogos!$I$3:$I$493,3)+COUNTIFS(Jogos!$G$3:$G$493,C17,Jogos!$J$3:$J$493,3)</f>
        <v>0</v>
      </c>
      <c r="G17" s="13">
        <f>COUNTIFS(Jogos!$A$3:$A$493,C17,Jogos!$I$3:$I$493,1)+COUNTIFS(Jogos!$G$3:$G$493,C17,Jogos!$J$3:$J$493,1)</f>
        <v>0</v>
      </c>
      <c r="H17" s="13">
        <f>COUNTIFS(Jogos!$A$3:$A$493,C17,Jogos!$I$3:$I$493,0)+COUNTIFS(Jogos!$G$3:$G$493,C17,Jogos!$J$3:$J$493,0)</f>
        <v>0</v>
      </c>
      <c r="I17" s="13">
        <f>SUMIF(Jogos!$A$3:$A$493,'Apoio 2'!C17,Jogos!$C$3:$C$493)+SUMIF(Jogos!$G$3:$G$493,'Apoio 2'!C17,Jogos!$E$3:$E$493)</f>
        <v>0</v>
      </c>
      <c r="J17" s="13">
        <f>SUMIF(Jogos!$A$3:$A$493,'Apoio 2'!C17,Jogos!$E$3:$E$493)+SUMIF(Jogos!$G$3:$G$493,'Apoio 2'!C17,Jogos!$C$3:$C$493)</f>
        <v>0</v>
      </c>
      <c r="K17" s="11">
        <f t="shared" si="1"/>
        <v>0</v>
      </c>
      <c r="L17" s="19" t="str">
        <f t="shared" si="2"/>
        <v/>
      </c>
      <c r="N17" s="1">
        <f t="shared" si="3"/>
        <v>0</v>
      </c>
    </row>
    <row r="18" spans="1:14" x14ac:dyDescent="0.3">
      <c r="A18" s="5"/>
      <c r="B18" s="12">
        <f>RANK(N18,$N$4:$N$23,0)+COUNTIF($N$3:N17,N18)</f>
        <v>15</v>
      </c>
      <c r="C18" s="1" t="s">
        <v>15</v>
      </c>
      <c r="D18" s="10">
        <f t="shared" si="0"/>
        <v>0</v>
      </c>
      <c r="E18" s="13">
        <f>COUNTIFS(Jogos!$A$3:$A$493,'Apoio 2'!C18,Jogos!$C$3:$C$493,"&gt;=0")+COUNTIFS(Jogos!$G$3:$G$493,'Apoio 2'!C18,Jogos!$E$3:$E$493,"&gt;=0")</f>
        <v>0</v>
      </c>
      <c r="F18" s="13">
        <f>COUNTIFS(Jogos!$A$3:$A$493,C18,Jogos!$I$3:$I$493,3)+COUNTIFS(Jogos!$G$3:$G$493,C18,Jogos!$J$3:$J$493,3)</f>
        <v>0</v>
      </c>
      <c r="G18" s="13">
        <f>COUNTIFS(Jogos!$A$3:$A$493,C18,Jogos!$I$3:$I$493,1)+COUNTIFS(Jogos!$G$3:$G$493,C18,Jogos!$J$3:$J$493,1)</f>
        <v>0</v>
      </c>
      <c r="H18" s="13">
        <f>COUNTIFS(Jogos!$A$3:$A$493,C18,Jogos!$I$3:$I$493,0)+COUNTIFS(Jogos!$G$3:$G$493,C18,Jogos!$J$3:$J$493,0)</f>
        <v>0</v>
      </c>
      <c r="I18" s="13">
        <f>SUMIF(Jogos!$A$3:$A$493,'Apoio 2'!C18,Jogos!$C$3:$C$493)+SUMIF(Jogos!$G$3:$G$493,'Apoio 2'!C18,Jogos!$E$3:$E$493)</f>
        <v>0</v>
      </c>
      <c r="J18" s="13">
        <f>SUMIF(Jogos!$A$3:$A$493,'Apoio 2'!C18,Jogos!$E$3:$E$493)+SUMIF(Jogos!$G$3:$G$493,'Apoio 2'!C18,Jogos!$C$3:$C$493)</f>
        <v>0</v>
      </c>
      <c r="K18" s="10">
        <f t="shared" si="1"/>
        <v>0</v>
      </c>
      <c r="L18" s="20" t="str">
        <f t="shared" si="2"/>
        <v/>
      </c>
      <c r="N18" s="1">
        <f t="shared" si="3"/>
        <v>0</v>
      </c>
    </row>
    <row r="19" spans="1:14" x14ac:dyDescent="0.3">
      <c r="A19" s="5"/>
      <c r="B19" s="12">
        <f>RANK(N19,$N$4:$N$23,0)+COUNTIF($N$3:N18,N19)</f>
        <v>16</v>
      </c>
      <c r="C19" s="1" t="s">
        <v>16</v>
      </c>
      <c r="D19" s="11">
        <f t="shared" si="0"/>
        <v>0</v>
      </c>
      <c r="E19" s="13">
        <f>COUNTIFS(Jogos!$A$3:$A$493,'Apoio 2'!C19,Jogos!$C$3:$C$493,"&gt;=0")+COUNTIFS(Jogos!$G$3:$G$493,'Apoio 2'!C19,Jogos!$E$3:$E$493,"&gt;=0")</f>
        <v>0</v>
      </c>
      <c r="F19" s="13">
        <f>COUNTIFS(Jogos!$A$3:$A$493,C19,Jogos!$I$3:$I$493,3)+COUNTIFS(Jogos!$G$3:$G$493,C19,Jogos!$J$3:$J$493,3)</f>
        <v>0</v>
      </c>
      <c r="G19" s="13">
        <f>COUNTIFS(Jogos!$A$3:$A$493,C19,Jogos!$I$3:$I$493,1)+COUNTIFS(Jogos!$G$3:$G$493,C19,Jogos!$J$3:$J$493,1)</f>
        <v>0</v>
      </c>
      <c r="H19" s="13">
        <f>COUNTIFS(Jogos!$A$3:$A$493,C19,Jogos!$I$3:$I$493,0)+COUNTIFS(Jogos!$G$3:$G$493,C19,Jogos!$J$3:$J$493,0)</f>
        <v>0</v>
      </c>
      <c r="I19" s="13">
        <f>SUMIF(Jogos!$A$3:$A$493,'Apoio 2'!C19,Jogos!$C$3:$C$493)+SUMIF(Jogos!$G$3:$G$493,'Apoio 2'!C19,Jogos!$E$3:$E$493)</f>
        <v>0</v>
      </c>
      <c r="J19" s="13">
        <f>SUMIF(Jogos!$A$3:$A$493,'Apoio 2'!C19,Jogos!$E$3:$E$493)+SUMIF(Jogos!$G$3:$G$493,'Apoio 2'!C19,Jogos!$C$3:$C$493)</f>
        <v>0</v>
      </c>
      <c r="K19" s="11">
        <f t="shared" si="1"/>
        <v>0</v>
      </c>
      <c r="L19" s="19" t="str">
        <f t="shared" si="2"/>
        <v/>
      </c>
      <c r="N19" s="1">
        <f t="shared" si="3"/>
        <v>0</v>
      </c>
    </row>
    <row r="20" spans="1:14" x14ac:dyDescent="0.3">
      <c r="A20" s="6"/>
      <c r="B20" s="12">
        <f>RANK(N20,$N$4:$N$23,0)+COUNTIF($N$3:N19,N20)</f>
        <v>17</v>
      </c>
      <c r="C20" s="1" t="s">
        <v>17</v>
      </c>
      <c r="D20" s="10">
        <f t="shared" si="0"/>
        <v>0</v>
      </c>
      <c r="E20" s="13">
        <f>COUNTIFS(Jogos!$A$3:$A$493,'Apoio 2'!C20,Jogos!$C$3:$C$493,"&gt;=0")+COUNTIFS(Jogos!$G$3:$G$493,'Apoio 2'!C20,Jogos!$E$3:$E$493,"&gt;=0")</f>
        <v>0</v>
      </c>
      <c r="F20" s="13">
        <f>COUNTIFS(Jogos!$A$3:$A$493,C20,Jogos!$I$3:$I$493,3)+COUNTIFS(Jogos!$G$3:$G$493,C20,Jogos!$J$3:$J$493,3)</f>
        <v>0</v>
      </c>
      <c r="G20" s="13">
        <f>COUNTIFS(Jogos!$A$3:$A$493,C20,Jogos!$I$3:$I$493,1)+COUNTIFS(Jogos!$G$3:$G$493,C20,Jogos!$J$3:$J$493,1)</f>
        <v>0</v>
      </c>
      <c r="H20" s="13">
        <f>COUNTIFS(Jogos!$A$3:$A$493,C20,Jogos!$I$3:$I$493,0)+COUNTIFS(Jogos!$G$3:$G$493,C20,Jogos!$J$3:$J$493,0)</f>
        <v>0</v>
      </c>
      <c r="I20" s="13">
        <f>SUMIF(Jogos!$A$3:$A$493,'Apoio 2'!C20,Jogos!$C$3:$C$493)+SUMIF(Jogos!$G$3:$G$493,'Apoio 2'!C20,Jogos!$E$3:$E$493)</f>
        <v>0</v>
      </c>
      <c r="J20" s="13">
        <f>SUMIF(Jogos!$A$3:$A$493,'Apoio 2'!C20,Jogos!$E$3:$E$493)+SUMIF(Jogos!$G$3:$G$493,'Apoio 2'!C20,Jogos!$C$3:$C$493)</f>
        <v>0</v>
      </c>
      <c r="K20" s="10">
        <f t="shared" si="1"/>
        <v>0</v>
      </c>
      <c r="L20" s="20" t="str">
        <f t="shared" si="2"/>
        <v/>
      </c>
      <c r="N20" s="1">
        <f t="shared" si="3"/>
        <v>0</v>
      </c>
    </row>
    <row r="21" spans="1:14" x14ac:dyDescent="0.3">
      <c r="A21" s="6"/>
      <c r="B21" s="12">
        <f>RANK(N21,$N$4:$N$23,0)+COUNTIF($N$3:N20,N21)</f>
        <v>18</v>
      </c>
      <c r="C21" s="1" t="s">
        <v>18</v>
      </c>
      <c r="D21" s="11">
        <f t="shared" si="0"/>
        <v>0</v>
      </c>
      <c r="E21" s="13">
        <f>COUNTIFS(Jogos!$A$3:$A$493,'Apoio 2'!C21,Jogos!$C$3:$C$493,"&gt;=0")+COUNTIFS(Jogos!$G$3:$G$493,'Apoio 2'!C21,Jogos!$E$3:$E$493,"&gt;=0")</f>
        <v>0</v>
      </c>
      <c r="F21" s="13">
        <f>COUNTIFS(Jogos!$A$3:$A$493,C21,Jogos!$I$3:$I$493,3)+COUNTIFS(Jogos!$G$3:$G$493,C21,Jogos!$J$3:$J$493,3)</f>
        <v>0</v>
      </c>
      <c r="G21" s="13">
        <f>COUNTIFS(Jogos!$A$3:$A$493,C21,Jogos!$I$3:$I$493,1)+COUNTIFS(Jogos!$G$3:$G$493,C21,Jogos!$J$3:$J$493,1)</f>
        <v>0</v>
      </c>
      <c r="H21" s="13">
        <f>COUNTIFS(Jogos!$A$3:$A$493,C21,Jogos!$I$3:$I$493,0)+COUNTIFS(Jogos!$G$3:$G$493,C21,Jogos!$J$3:$J$493,0)</f>
        <v>0</v>
      </c>
      <c r="I21" s="13">
        <f>SUMIF(Jogos!$A$3:$A$493,'Apoio 2'!C21,Jogos!$C$3:$C$493)+SUMIF(Jogos!$G$3:$G$493,'Apoio 2'!C21,Jogos!$E$3:$E$493)</f>
        <v>0</v>
      </c>
      <c r="J21" s="13">
        <f>SUMIF(Jogos!$A$3:$A$493,'Apoio 2'!C21,Jogos!$E$3:$E$493)+SUMIF(Jogos!$G$3:$G$493,'Apoio 2'!C21,Jogos!$C$3:$C$493)</f>
        <v>0</v>
      </c>
      <c r="K21" s="11">
        <f t="shared" si="1"/>
        <v>0</v>
      </c>
      <c r="L21" s="19" t="str">
        <f t="shared" si="2"/>
        <v/>
      </c>
      <c r="N21" s="1">
        <f t="shared" si="3"/>
        <v>0</v>
      </c>
    </row>
    <row r="22" spans="1:14" x14ac:dyDescent="0.3">
      <c r="A22" s="6"/>
      <c r="B22" s="12">
        <f>RANK(N22,$N$4:$N$23,0)+COUNTIF($N$3:N21,N22)</f>
        <v>19</v>
      </c>
      <c r="C22" s="1" t="s">
        <v>19</v>
      </c>
      <c r="D22" s="10">
        <f t="shared" si="0"/>
        <v>0</v>
      </c>
      <c r="E22" s="13">
        <f>COUNTIFS(Jogos!$A$3:$A$493,'Apoio 2'!C22,Jogos!$C$3:$C$493,"&gt;=0")+COUNTIFS(Jogos!$G$3:$G$493,'Apoio 2'!C22,Jogos!$E$3:$E$493,"&gt;=0")</f>
        <v>0</v>
      </c>
      <c r="F22" s="13">
        <f>COUNTIFS(Jogos!$A$3:$A$493,C22,Jogos!$I$3:$I$493,3)+COUNTIFS(Jogos!$G$3:$G$493,C22,Jogos!$J$3:$J$493,3)</f>
        <v>0</v>
      </c>
      <c r="G22" s="13">
        <f>COUNTIFS(Jogos!$A$3:$A$493,C22,Jogos!$I$3:$I$493,1)+COUNTIFS(Jogos!$G$3:$G$493,C22,Jogos!$J$3:$J$493,1)</f>
        <v>0</v>
      </c>
      <c r="H22" s="13">
        <f>COUNTIFS(Jogos!$A$3:$A$493,C22,Jogos!$I$3:$I$493,0)+COUNTIFS(Jogos!$G$3:$G$493,C22,Jogos!$J$3:$J$493,0)</f>
        <v>0</v>
      </c>
      <c r="I22" s="13">
        <f>SUMIF(Jogos!$A$3:$A$493,'Apoio 2'!C22,Jogos!$C$3:$C$493)+SUMIF(Jogos!$G$3:$G$493,'Apoio 2'!C22,Jogos!$E$3:$E$493)</f>
        <v>0</v>
      </c>
      <c r="J22" s="13">
        <f>SUMIF(Jogos!$A$3:$A$493,'Apoio 2'!C22,Jogos!$E$3:$E$493)+SUMIF(Jogos!$G$3:$G$493,'Apoio 2'!C22,Jogos!$C$3:$C$493)</f>
        <v>0</v>
      </c>
      <c r="K22" s="10">
        <f t="shared" si="1"/>
        <v>0</v>
      </c>
      <c r="L22" s="20" t="str">
        <f t="shared" si="2"/>
        <v/>
      </c>
      <c r="N22" s="1">
        <f t="shared" si="3"/>
        <v>0</v>
      </c>
    </row>
    <row r="23" spans="1:14" x14ac:dyDescent="0.3">
      <c r="A23" s="6"/>
      <c r="B23" s="12">
        <f>RANK(N23,$N$4:$N$23,0)+COUNTIF($N$3:N22,N23)</f>
        <v>20</v>
      </c>
      <c r="C23" s="1" t="s">
        <v>20</v>
      </c>
      <c r="D23" s="11">
        <f t="shared" si="0"/>
        <v>0</v>
      </c>
      <c r="E23" s="13">
        <f>COUNTIFS(Jogos!$A$3:$A$493,'Apoio 2'!C23,Jogos!$C$3:$C$493,"&gt;=0")+COUNTIFS(Jogos!$G$3:$G$493,'Apoio 2'!C23,Jogos!$E$3:$E$493,"&gt;=0")</f>
        <v>0</v>
      </c>
      <c r="F23" s="13">
        <f>COUNTIFS(Jogos!$A$3:$A$493,C23,Jogos!$I$3:$I$493,3)+COUNTIFS(Jogos!$G$3:$G$493,C23,Jogos!$J$3:$J$493,3)</f>
        <v>0</v>
      </c>
      <c r="G23" s="13">
        <f>COUNTIFS(Jogos!$A$3:$A$493,C23,Jogos!$I$3:$I$493,1)+COUNTIFS(Jogos!$G$3:$G$493,C23,Jogos!$J$3:$J$493,1)</f>
        <v>0</v>
      </c>
      <c r="H23" s="13">
        <f>COUNTIFS(Jogos!$A$3:$A$493,C23,Jogos!$I$3:$I$493,0)+COUNTIFS(Jogos!$G$3:$G$493,C23,Jogos!$J$3:$J$493,0)</f>
        <v>0</v>
      </c>
      <c r="I23" s="13">
        <f>SUMIF(Jogos!$A$3:$A$493,'Apoio 2'!C23,Jogos!$C$3:$C$493)+SUMIF(Jogos!$G$3:$G$493,'Apoio 2'!C23,Jogos!$E$3:$E$493)</f>
        <v>0</v>
      </c>
      <c r="J23" s="13">
        <f>SUMIF(Jogos!$A$3:$A$493,'Apoio 2'!C23,Jogos!$E$3:$E$493)+SUMIF(Jogos!$G$3:$G$493,'Apoio 2'!C23,Jogos!$C$3:$C$493)</f>
        <v>0</v>
      </c>
      <c r="K23" s="11">
        <f t="shared" si="1"/>
        <v>0</v>
      </c>
      <c r="L23" s="19" t="str">
        <f t="shared" si="2"/>
        <v/>
      </c>
      <c r="N23" s="1">
        <f t="shared" si="3"/>
        <v>0</v>
      </c>
    </row>
  </sheetData>
  <mergeCells count="1">
    <mergeCell ref="A1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B1:N21"/>
  <sheetViews>
    <sheetView showGridLines="0" zoomScale="85" zoomScaleNormal="85" workbookViewId="0">
      <selection activeCell="J18" sqref="J17:J18"/>
    </sheetView>
  </sheetViews>
  <sheetFormatPr defaultRowHeight="14.4" x14ac:dyDescent="0.3"/>
  <cols>
    <col min="1" max="1" width="3.33203125" customWidth="1"/>
    <col min="2" max="2" width="14.33203125" bestFit="1" customWidth="1"/>
    <col min="5" max="5" width="28.5546875" bestFit="1" customWidth="1"/>
    <col min="8" max="8" width="14.33203125" bestFit="1" customWidth="1"/>
    <col min="11" max="11" width="14.44140625" bestFit="1" customWidth="1"/>
    <col min="12" max="12" width="15.33203125" bestFit="1" customWidth="1"/>
    <col min="13" max="13" width="11.6640625" bestFit="1" customWidth="1"/>
  </cols>
  <sheetData>
    <row r="1" spans="2:14" x14ac:dyDescent="0.3">
      <c r="B1" s="1" t="s">
        <v>1</v>
      </c>
      <c r="E1" t="s">
        <v>71</v>
      </c>
      <c r="I1" s="1"/>
      <c r="J1" s="1"/>
      <c r="M1" s="1"/>
    </row>
    <row r="2" spans="2:14" x14ac:dyDescent="0.3">
      <c r="B2" s="1" t="s">
        <v>2</v>
      </c>
      <c r="E2">
        <f>IFERROR(SUM(Classificação!J4:J23),"")</f>
        <v>0</v>
      </c>
      <c r="H2" s="1"/>
      <c r="I2" s="1"/>
      <c r="J2" s="17"/>
      <c r="M2" s="1"/>
      <c r="N2" s="1"/>
    </row>
    <row r="3" spans="2:14" x14ac:dyDescent="0.3">
      <c r="B3" s="1" t="s">
        <v>3</v>
      </c>
      <c r="H3" s="1"/>
      <c r="I3" s="1"/>
      <c r="J3" s="17"/>
    </row>
    <row r="4" spans="2:14" x14ac:dyDescent="0.3">
      <c r="B4" s="1" t="s">
        <v>4</v>
      </c>
      <c r="E4" t="s">
        <v>67</v>
      </c>
      <c r="H4" s="1"/>
      <c r="I4" s="1"/>
      <c r="J4" s="17"/>
    </row>
    <row r="5" spans="2:14" x14ac:dyDescent="0.3">
      <c r="B5" s="1" t="s">
        <v>5</v>
      </c>
      <c r="H5" s="1"/>
      <c r="I5" s="1"/>
      <c r="J5" s="17"/>
    </row>
    <row r="6" spans="2:14" x14ac:dyDescent="0.3">
      <c r="B6" s="1" t="s">
        <v>6</v>
      </c>
      <c r="H6" s="1"/>
      <c r="I6" s="1"/>
      <c r="J6" s="17"/>
    </row>
    <row r="7" spans="2:14" x14ac:dyDescent="0.3">
      <c r="B7" s="1" t="s">
        <v>7</v>
      </c>
      <c r="E7" t="s">
        <v>68</v>
      </c>
      <c r="H7" s="1"/>
      <c r="I7" s="1"/>
      <c r="J7" s="17"/>
    </row>
    <row r="8" spans="2:14" x14ac:dyDescent="0.3">
      <c r="B8" s="1" t="s">
        <v>8</v>
      </c>
      <c r="E8" s="37" t="str">
        <f>IFERROR(E2/TOTAL_JOGOS,"")</f>
        <v/>
      </c>
      <c r="H8" s="1"/>
      <c r="I8" s="1"/>
      <c r="J8" s="17"/>
    </row>
    <row r="9" spans="2:14" x14ac:dyDescent="0.3">
      <c r="B9" s="1" t="s">
        <v>9</v>
      </c>
      <c r="H9" s="1"/>
      <c r="I9" s="1"/>
      <c r="J9" s="17"/>
    </row>
    <row r="10" spans="2:14" x14ac:dyDescent="0.3">
      <c r="B10" s="1" t="s">
        <v>10</v>
      </c>
      <c r="H10" s="1"/>
      <c r="I10" s="1"/>
      <c r="J10" s="17"/>
    </row>
    <row r="11" spans="2:14" x14ac:dyDescent="0.3">
      <c r="B11" s="1" t="s">
        <v>11</v>
      </c>
      <c r="H11" s="1"/>
      <c r="I11" s="1"/>
      <c r="J11" s="17"/>
    </row>
    <row r="12" spans="2:14" x14ac:dyDescent="0.3">
      <c r="B12" s="1" t="s">
        <v>12</v>
      </c>
      <c r="H12" s="1"/>
      <c r="I12" s="1"/>
      <c r="J12" s="17"/>
    </row>
    <row r="13" spans="2:14" x14ac:dyDescent="0.3">
      <c r="B13" s="1" t="s">
        <v>13</v>
      </c>
      <c r="H13" s="1"/>
      <c r="I13" s="1"/>
      <c r="J13" s="17"/>
    </row>
    <row r="14" spans="2:14" x14ac:dyDescent="0.3">
      <c r="B14" s="1" t="s">
        <v>14</v>
      </c>
      <c r="H14" s="1"/>
      <c r="I14" s="1"/>
      <c r="J14" s="17"/>
    </row>
    <row r="15" spans="2:14" x14ac:dyDescent="0.3">
      <c r="B15" s="1" t="s">
        <v>15</v>
      </c>
      <c r="H15" s="1"/>
      <c r="I15" s="1"/>
      <c r="J15" s="17"/>
    </row>
    <row r="16" spans="2:14" x14ac:dyDescent="0.3">
      <c r="B16" s="1" t="s">
        <v>16</v>
      </c>
      <c r="H16" s="1"/>
      <c r="I16" s="1"/>
      <c r="J16" s="17"/>
    </row>
    <row r="17" spans="2:10" x14ac:dyDescent="0.3">
      <c r="B17" s="1" t="s">
        <v>17</v>
      </c>
      <c r="H17" s="1"/>
      <c r="I17" s="1"/>
      <c r="J17" s="17"/>
    </row>
    <row r="18" spans="2:10" x14ac:dyDescent="0.3">
      <c r="B18" s="1" t="s">
        <v>18</v>
      </c>
      <c r="H18" s="1"/>
      <c r="I18" s="1"/>
      <c r="J18" s="17"/>
    </row>
    <row r="19" spans="2:10" x14ac:dyDescent="0.3">
      <c r="B19" s="1" t="s">
        <v>19</v>
      </c>
      <c r="H19" s="1"/>
      <c r="I19" s="1"/>
      <c r="J19" s="17"/>
    </row>
    <row r="20" spans="2:10" x14ac:dyDescent="0.3">
      <c r="B20" s="1" t="s">
        <v>20</v>
      </c>
      <c r="H20" s="1"/>
      <c r="I20" s="1"/>
      <c r="J20" s="17"/>
    </row>
    <row r="21" spans="2:10" x14ac:dyDescent="0.3">
      <c r="H21" s="1"/>
      <c r="I21" s="1"/>
      <c r="J21" s="17"/>
    </row>
  </sheetData>
  <sortState xmlns:xlrd2="http://schemas.microsoft.com/office/spreadsheetml/2017/richdata2" ref="H2:I21">
    <sortCondition descending="1" ref="I2:I21"/>
  </sortState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B2:T14"/>
  <sheetViews>
    <sheetView showGridLines="0" zoomScale="80" zoomScaleNormal="80" workbookViewId="0">
      <selection activeCell="F11" sqref="F11:G11"/>
    </sheetView>
  </sheetViews>
  <sheetFormatPr defaultRowHeight="14.4" x14ac:dyDescent="0.3"/>
  <cols>
    <col min="1" max="1" width="9.44140625" customWidth="1"/>
    <col min="4" max="4" width="11" bestFit="1" customWidth="1"/>
    <col min="8" max="8" width="10.5546875" customWidth="1"/>
    <col min="9" max="9" width="9.33203125" customWidth="1"/>
  </cols>
  <sheetData>
    <row r="2" spans="2:20" x14ac:dyDescent="0.3">
      <c r="G2" s="75" t="s">
        <v>79</v>
      </c>
      <c r="H2" s="75"/>
      <c r="I2" s="75"/>
      <c r="K2" s="76" t="s">
        <v>80</v>
      </c>
      <c r="L2" s="76"/>
      <c r="M2" s="76"/>
    </row>
    <row r="3" spans="2:20" ht="34.799999999999997" customHeight="1" x14ac:dyDescent="0.3">
      <c r="G3" s="75"/>
      <c r="H3" s="75"/>
      <c r="I3" s="75"/>
      <c r="K3" s="76"/>
      <c r="L3" s="76"/>
      <c r="M3" s="76"/>
    </row>
    <row r="4" spans="2:20" ht="15.6" customHeight="1" x14ac:dyDescent="0.3">
      <c r="G4" s="77">
        <f>Apoio!E2</f>
        <v>0</v>
      </c>
      <c r="H4" s="77"/>
      <c r="I4" s="77"/>
      <c r="K4" s="78" t="str">
        <f>Apoio!E8</f>
        <v/>
      </c>
      <c r="L4" s="78"/>
      <c r="M4" s="78"/>
    </row>
    <row r="5" spans="2:20" x14ac:dyDescent="0.3">
      <c r="G5" s="77"/>
      <c r="H5" s="77"/>
      <c r="I5" s="77"/>
      <c r="K5" s="78"/>
      <c r="L5" s="78"/>
      <c r="M5" s="78"/>
    </row>
    <row r="6" spans="2:20" ht="14.4" customHeight="1" x14ac:dyDescent="0.3">
      <c r="G6" s="77"/>
      <c r="H6" s="77"/>
      <c r="I6" s="77"/>
      <c r="K6" s="78"/>
      <c r="L6" s="78"/>
      <c r="M6" s="78"/>
    </row>
    <row r="7" spans="2:20" ht="14.4" customHeight="1" x14ac:dyDescent="0.3">
      <c r="G7" s="77"/>
      <c r="H7" s="77"/>
      <c r="I7" s="77"/>
      <c r="K7" s="78"/>
      <c r="L7" s="78"/>
      <c r="M7" s="78"/>
    </row>
    <row r="8" spans="2:20" ht="14.4" customHeight="1" x14ac:dyDescent="0.3">
      <c r="G8" s="77"/>
      <c r="H8" s="77"/>
      <c r="I8" s="77"/>
      <c r="K8" s="78"/>
      <c r="L8" s="78"/>
      <c r="M8" s="78"/>
    </row>
    <row r="11" spans="2:20" ht="18" x14ac:dyDescent="0.3">
      <c r="C11" s="71" t="s">
        <v>73</v>
      </c>
      <c r="D11" s="71"/>
      <c r="E11" s="72"/>
      <c r="F11" s="73"/>
      <c r="G11" s="74"/>
      <c r="M11" s="71" t="s">
        <v>73</v>
      </c>
      <c r="N11" s="71"/>
      <c r="O11" s="72"/>
      <c r="P11" s="73"/>
      <c r="Q11" s="74"/>
    </row>
    <row r="13" spans="2:20" ht="21" x14ac:dyDescent="0.3">
      <c r="B13" s="14" t="s">
        <v>66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25</v>
      </c>
      <c r="H13" s="14" t="s">
        <v>26</v>
      </c>
      <c r="I13" s="14" t="s">
        <v>27</v>
      </c>
      <c r="J13" s="14" t="s">
        <v>70</v>
      </c>
      <c r="K13" s="16" t="s">
        <v>72</v>
      </c>
      <c r="L13" s="14" t="s">
        <v>66</v>
      </c>
      <c r="M13" s="14" t="s">
        <v>21</v>
      </c>
      <c r="N13" s="14" t="s">
        <v>22</v>
      </c>
      <c r="O13" s="14" t="s">
        <v>23</v>
      </c>
      <c r="P13" s="14" t="s">
        <v>24</v>
      </c>
      <c r="Q13" s="14" t="s">
        <v>25</v>
      </c>
      <c r="R13" s="14" t="s">
        <v>26</v>
      </c>
      <c r="S13" s="14" t="s">
        <v>27</v>
      </c>
      <c r="T13" s="14" t="s">
        <v>70</v>
      </c>
    </row>
    <row r="14" spans="2:20" x14ac:dyDescent="0.3">
      <c r="B14" s="1" t="str">
        <f>IFERROR(VLOOKUP($F$11,Classificação!$D$4:$M$23,2,0),"")</f>
        <v/>
      </c>
      <c r="C14" s="1" t="str">
        <f>IFERROR(VLOOKUP($F$11,Classificação!$D$4:$M$23,3,0),"")</f>
        <v/>
      </c>
      <c r="D14" s="1" t="str">
        <f>IFERROR(VLOOKUP($F$11,Classificação!$D$4:$M$23,4,0),"")</f>
        <v/>
      </c>
      <c r="E14" s="1" t="str">
        <f>IFERROR(VLOOKUP($F$11,Classificação!$D$4:$M$23,5,0),"")</f>
        <v/>
      </c>
      <c r="F14" s="1" t="str">
        <f>IFERROR(VLOOKUP($F$11,Classificação!$D$4:$M$23,6,0),"")</f>
        <v/>
      </c>
      <c r="G14" s="1" t="str">
        <f>IFERROR(VLOOKUP($F$11,Classificação!$D$4:$M$23,7,0),"")</f>
        <v/>
      </c>
      <c r="H14" s="1" t="str">
        <f>IFERROR(VLOOKUP($F$11,Classificação!$D$4:$M$23,8,0),"")</f>
        <v/>
      </c>
      <c r="I14" s="1" t="str">
        <f>IFERROR(VLOOKUP($F$11,Classificação!$D$4:$M$23,9,0),"")</f>
        <v/>
      </c>
      <c r="J14" s="15" t="str">
        <f>IFERROR(VLOOKUP($F$11,Classificação!$D$4:$M$23,10,0),"")</f>
        <v/>
      </c>
      <c r="L14" s="1" t="str">
        <f>IFERROR(VLOOKUP($P$11,Classificação!$D$4:$M$23,2,0),"")</f>
        <v/>
      </c>
      <c r="M14" s="1" t="str">
        <f>IFERROR(VLOOKUP($P$11,Classificação!$D$4:$M$23,3,0),"")</f>
        <v/>
      </c>
      <c r="N14" s="1" t="str">
        <f>IFERROR(VLOOKUP($P$11,Classificação!$D$4:$M$23,4,0),"")</f>
        <v/>
      </c>
      <c r="O14" s="1" t="str">
        <f>IFERROR(VLOOKUP($P$11,Classificação!$D$4:$M$23,5,0),"")</f>
        <v/>
      </c>
      <c r="P14" s="1" t="str">
        <f>IFERROR(VLOOKUP($P$11,Classificação!$D$4:$M$23,6,0),"")</f>
        <v/>
      </c>
      <c r="Q14" s="1" t="str">
        <f>IFERROR(VLOOKUP($P$11,Classificação!$D$4:$M$23,7,0),"")</f>
        <v/>
      </c>
      <c r="R14" s="1" t="str">
        <f>IFERROR(VLOOKUP($P$11,Classificação!$D$4:$M$23,8,0),"")</f>
        <v/>
      </c>
      <c r="S14" s="1" t="str">
        <f>IFERROR(VLOOKUP($P$11,Classificação!$D$4:$M$23,9,0),"")</f>
        <v/>
      </c>
      <c r="T14" s="15" t="str">
        <f>IFERROR(VLOOKUP($P$11,Classificação!$D$4:$M$23,10,0),"")</f>
        <v/>
      </c>
    </row>
  </sheetData>
  <sheetProtection algorithmName="SHA-512" hashValue="QElXmfHUN62feGFsH42CZfIYg5CvMkBcW7dhSmXmoikcmg1v3MLZS51fxuqdzAG6M195gWOrSx8F+MMi4qE+2A==" saltValue="0BxwS/CNj2QgPHw70FwwDw==" spinCount="100000" sheet="1" selectLockedCells="1"/>
  <mergeCells count="8">
    <mergeCell ref="C11:E11"/>
    <mergeCell ref="P11:Q11"/>
    <mergeCell ref="M11:O11"/>
    <mergeCell ref="G2:I3"/>
    <mergeCell ref="K2:M3"/>
    <mergeCell ref="G4:I8"/>
    <mergeCell ref="K4:M8"/>
    <mergeCell ref="F11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Apoio!$B$1:$B$20</xm:f>
          </x14:formula1>
          <xm:sqref>P11:Q11 F11:G11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Instruções</vt:lpstr>
      <vt:lpstr>Jogos</vt:lpstr>
      <vt:lpstr>Classificação</vt:lpstr>
      <vt:lpstr>Apoio 2</vt:lpstr>
      <vt:lpstr>Apoio</vt:lpstr>
      <vt:lpstr>Estatísticas</vt:lpstr>
      <vt:lpstr>Classificação!Area_de_impressao</vt:lpstr>
      <vt:lpstr>TOTAL_JOGOS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 Santos</cp:lastModifiedBy>
  <cp:lastPrinted>2025-03-10T14:09:51Z</cp:lastPrinted>
  <dcterms:created xsi:type="dcterms:W3CDTF">2019-04-02T22:29:03Z</dcterms:created>
  <dcterms:modified xsi:type="dcterms:W3CDTF">2025-03-10T14:35:35Z</dcterms:modified>
</cp:coreProperties>
</file>